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360" windowWidth="27375" windowHeight="11085" tabRatio="0"/>
  </bookViews>
  <sheets>
    <sheet name="TDSheet" sheetId="1" r:id="rId1"/>
  </sheets>
  <definedNames>
    <definedName name="_xlnm._FilterDatabase" localSheetId="0" hidden="1">TDSheet!$B$20:$P$84</definedName>
  </definedNames>
  <calcPr calcId="145621"/>
</workbook>
</file>

<file path=xl/calcChain.xml><?xml version="1.0" encoding="utf-8"?>
<calcChain xmlns="http://schemas.openxmlformats.org/spreadsheetml/2006/main">
  <c r="F94" i="1" l="1"/>
  <c r="B113" i="1" l="1"/>
  <c r="B127" i="1"/>
  <c r="B128" i="1"/>
  <c r="S140" i="1"/>
  <c r="L107" i="1" s="1"/>
  <c r="S84" i="1"/>
  <c r="O102" i="1" s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F105" i="1"/>
  <c r="F154" i="1" s="1"/>
  <c r="D100" i="1"/>
  <c r="L97" i="1"/>
  <c r="L91" i="1"/>
  <c r="L140" i="1"/>
  <c r="L151" i="1" s="1"/>
  <c r="L84" i="1"/>
  <c r="O149" i="1" s="1"/>
  <c r="M88" i="1"/>
  <c r="N151" i="1" l="1"/>
  <c r="N107" i="1"/>
</calcChain>
</file>

<file path=xl/sharedStrings.xml><?xml version="1.0" encoding="utf-8"?>
<sst xmlns="http://schemas.openxmlformats.org/spreadsheetml/2006/main" count="1225" uniqueCount="265">
  <si>
    <t>Наименование заказчика</t>
  </si>
  <si>
    <t>ООО "Газпром межрегионгаз Курган"</t>
  </si>
  <si>
    <t>Адрес местонахождения заказчика</t>
  </si>
  <si>
    <t>Телефон заказчика</t>
  </si>
  <si>
    <t>3522-498230</t>
  </si>
  <si>
    <t>Электронная почта заказчика</t>
  </si>
  <si>
    <t>mail@kurgangrc.ru</t>
  </si>
  <si>
    <t>ИНН</t>
  </si>
  <si>
    <t>КПП</t>
  </si>
  <si>
    <t>ОКАТО</t>
  </si>
  <si>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</si>
  <si>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</si>
  <si>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</si>
  <si>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</si>
  <si>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</si>
  <si>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</si>
  <si>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</si>
  <si>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</si>
  <si>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</si>
  <si>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</si>
  <si>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</si>
  <si>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</si>
  <si>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</si>
  <si>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</si>
  <si>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</si>
  <si>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</si>
  <si>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</si>
  <si>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Невозможно определить количество (объем)</t>
  </si>
  <si>
    <t>Курган</t>
  </si>
  <si>
    <t>Нет</t>
  </si>
  <si>
    <t>________________</t>
  </si>
  <si>
    <t>(Ф.И.О., должность руководителя (уполномоченного лица) заказчика)</t>
  </si>
  <si>
    <t>(подпись)</t>
  </si>
  <si>
    <t>(дата утверждения)</t>
  </si>
  <si>
    <t>МП</t>
  </si>
  <si>
    <t>усл. ед</t>
  </si>
  <si>
    <t>Заместитель генерального директора А.А. Мальцев</t>
  </si>
  <si>
    <t>53.20</t>
  </si>
  <si>
    <t xml:space="preserve"> рублей.</t>
  </si>
  <si>
    <t>рублей (</t>
  </si>
  <si>
    <t xml:space="preserve"> рублей</t>
  </si>
  <si>
    <t xml:space="preserve">                 Годовой  объем  закупок,   которые  планируется  осуществить   по  результатам  закупки,   участниками  которой  являются  только  субъекты  малого и среднего предпринимательства, составляет</t>
  </si>
  <si>
    <t>Код по ОКВЭД2</t>
  </si>
  <si>
    <t>Код по ОКДП2</t>
  </si>
  <si>
    <t>которой являются  только субъекты малого и среднего предпринимательства, составляет</t>
  </si>
  <si>
    <t>рублей.</t>
  </si>
  <si>
    <t xml:space="preserve">             Участие субъектов малого и среднего предпринимательства в закупке</t>
  </si>
  <si>
    <t>Совокупный  годовой  стоимостный  объем  договоров,  заключенных  заказчиком  по  результатам закупки инновационной продукции, высокотехнологичной продукции за год, предшествующий отчетному, составляет</t>
  </si>
  <si>
    <t>процентов )</t>
  </si>
  <si>
    <t>Поставка газа</t>
  </si>
  <si>
    <t>Закупка у единственного поставщика (исполнителя, подрядчика)</t>
  </si>
  <si>
    <t xml:space="preserve">47.30.11 </t>
  </si>
  <si>
    <t>19.20.21</t>
  </si>
  <si>
    <t>Поставка моторного топлива для нужд ООО «Газпром межрегионгаз Курган»</t>
  </si>
  <si>
    <t>Литр</t>
  </si>
  <si>
    <t>53.20.11</t>
  </si>
  <si>
    <t>Оказание услуг по доставке уведомлений (извещений) абонентам</t>
  </si>
  <si>
    <t>шт</t>
  </si>
  <si>
    <t>Открытый запрос предложений в электронной форме</t>
  </si>
  <si>
    <t>Да</t>
  </si>
  <si>
    <t>план закупки товаров (работ, услуг)</t>
  </si>
  <si>
    <t>Открытый запрос предложений</t>
  </si>
  <si>
    <t xml:space="preserve">46.18 </t>
  </si>
  <si>
    <t>45.20.1</t>
  </si>
  <si>
    <t>Оказание услуг по техническому обслуживанию и ремонту автотранспортных средств марки  Chevrolet Express</t>
  </si>
  <si>
    <t>Челябинск</t>
  </si>
  <si>
    <t>Оказание услуг по техническому обслуживанию и ремонту автотранспортных средств марки Toyota, Hyundai, ГАЗ</t>
  </si>
  <si>
    <t>Оказание услуг по техническому обслуживанию и ремонту автотранспортных средств марки  Renault Duster</t>
  </si>
  <si>
    <t>Закупка относится к перечисленным в п. 7 Положения об особенностях участия СМСП</t>
  </si>
  <si>
    <t>Предмет закупки соответствует критериям, предусмотренным ч. 4 ст. 4 Закона N 223-ФЗ</t>
  </si>
  <si>
    <t>Годовой объем  закупок инновационной продукции,  высокотехнологичной продукции, которые  планируется осуществить  в соответствии с проектом плана закупки товаров, работ, услуг или проектом плана закупки инновационной продукции, высокотехнологичной продукции, лекарственных средств (в части  первого</t>
  </si>
  <si>
    <t xml:space="preserve">  года   его  реализации )  либо   указанными    утвержденными   планами    ( с  учетом   изменений,  которые  не   представлялись  для  оценки  соответствия   или   мониторинга   соответствия ),   составляет</t>
  </si>
  <si>
    <t xml:space="preserve">  являются       только      субъекты      малого      и    среднего     предпринимательства,      составляет</t>
  </si>
  <si>
    <t xml:space="preserve">Годовой объем закупок инновационной продукции, высокотехнологичной продукции, которые планируется в соответствии с проектом плана закупки товаров, работ, услуг или проектом плана закупки инновационной продукции, высокотехнологичной продукции, лекарственных  средств  (в  части первого   года   его </t>
  </si>
  <si>
    <t xml:space="preserve">  реализации ) либо  утвержденными  указанными  планами осуществить по  результатам закупок, участниками  которых  являются  только субъекты  малого  и  среднего  предпринимательства,  составляет</t>
  </si>
  <si>
    <t xml:space="preserve">отчетному, составляет  </t>
  </si>
  <si>
    <t xml:space="preserve">                 </t>
  </si>
  <si>
    <t xml:space="preserve">Совокупный годовой объем планируемых закупок товаров (работ, услуг), которые исключаются при расчете годового объема закупок товаров (работ, услуг), которые планируется осуществить по результатам закупки товаров (работ, услуг), участниками 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</si>
  <si>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 инновационной продукции, высокотехнологичной продукции) составляет</t>
  </si>
  <si>
    <t>декабрь           2018 г.</t>
  </si>
  <si>
    <t>Согласно проекта договора</t>
  </si>
  <si>
    <t>Совокупный    годовой    стоимостный    объем   договоров,   заключенных    заказчиком   по   результатам   закупки   инновационной   продукции,   высокотехнологичной    продукции,    участниками    которой    являлись    только    субъекты    малого    и    среднего    предпринимательства,    за    год,     предшествующий</t>
  </si>
  <si>
    <t>43.33</t>
  </si>
  <si>
    <t>61.10.1</t>
  </si>
  <si>
    <t>95.11</t>
  </si>
  <si>
    <t>Шадринск</t>
  </si>
  <si>
    <t>март           2018 г.</t>
  </si>
  <si>
    <t>29.10.2</t>
  </si>
  <si>
    <t>январь           2018 г.</t>
  </si>
  <si>
    <t>Совокупный  годовой  объем  планируемых  закупок  товаров  (работ,  услуг)  2017 г. в соответствии с планом закупки товаров (работ, услуг) (планом закупки инновационной продукции, высокотехнологичной продукции) составляет</t>
  </si>
  <si>
    <t xml:space="preserve">Совокупный  годовой  объем  планируемых  закупок  товаров  (работ,  услуг),  которые  исключаются  при  расчете  годового  объема  закупки  инновационной  продукции,  высокотехнологичной  продукции,  которые  планируется  осуществить  по результатам  закупки товаров (работ,  услуг),  участниками  которой </t>
  </si>
  <si>
    <t>* Справочно</t>
  </si>
  <si>
    <t xml:space="preserve">Совокупный  годовой  объем  планируемых  закупок  товаров  (работ,  услуг) 2017г.,  которые  исключаются  при  расчете  годового  объема  закупки  инновационной  продукции,  высокотехнологичной  продукции,  которые  планируется  осуществить  по результатам  закупки товаров (работ,  услуг),  участниками  </t>
  </si>
  <si>
    <t>которой являются только субъекты малого и среднего предпринимательства, составляет</t>
  </si>
  <si>
    <t xml:space="preserve"> Годовой объем закупок 2017г., которые планируется осуществить по результатам закупки, участниками которой являются только субъекты малого и среднего предпринимательства, составляет</t>
  </si>
  <si>
    <t xml:space="preserve"> рублей         (</t>
  </si>
  <si>
    <t xml:space="preserve">на 2018 год (на период с 01.01.2018 по 31.12.2018) </t>
  </si>
  <si>
    <t>46.71</t>
  </si>
  <si>
    <t>06.2.</t>
  </si>
  <si>
    <t>тыс. м куб.</t>
  </si>
  <si>
    <t>Курганская область</t>
  </si>
  <si>
    <t>январь 2018г.</t>
  </si>
  <si>
    <t>Челябинская область</t>
  </si>
  <si>
    <t>Свердловская область</t>
  </si>
  <si>
    <t>июнь           2018г.</t>
  </si>
  <si>
    <t>декабрь           2018г.</t>
  </si>
  <si>
    <t>25.72</t>
  </si>
  <si>
    <t>Поставка пломб, проволоки, запорных устройств</t>
  </si>
  <si>
    <t>апрель 2018г.</t>
  </si>
  <si>
    <t>Оказание услуг по доставке счетов по оплате за потребленный природный газ (квитанции) абонентам</t>
  </si>
  <si>
    <t>ноябрь 2018г.</t>
  </si>
  <si>
    <t>декабрь 2021г.</t>
  </si>
  <si>
    <t>53.10</t>
  </si>
  <si>
    <t>ноябрь                  2018г.</t>
  </si>
  <si>
    <t>март                2018г.</t>
  </si>
  <si>
    <t>Оказание услуг по предпечатной подготовке данных, печати, конвертованию и доставке квитанций в пункты приема корреспонденции</t>
  </si>
  <si>
    <t>45.11</t>
  </si>
  <si>
    <t>Согласно техническому заданию</t>
  </si>
  <si>
    <t>август           2018 г.</t>
  </si>
  <si>
    <t>сентябрь           2018 г.</t>
  </si>
  <si>
    <t>43.21</t>
  </si>
  <si>
    <t>43.22</t>
  </si>
  <si>
    <t>Выполнение работ по установке системы вентиляции здания по адресу: Курганская обл., г. Шадринск, ул. Февральская, д.58, стр.1</t>
  </si>
  <si>
    <t>май                          2018 г.</t>
  </si>
  <si>
    <t>август               2018 г.</t>
  </si>
  <si>
    <t>июнь                2018 г.</t>
  </si>
  <si>
    <t>18.1.</t>
  </si>
  <si>
    <t>65.12.1</t>
  </si>
  <si>
    <t>февраль           2018 г.</t>
  </si>
  <si>
    <t>Оказание услуг по добровольному медицинскому страхованию граждан</t>
  </si>
  <si>
    <t>февраль            2019 г.</t>
  </si>
  <si>
    <t>62.02</t>
  </si>
  <si>
    <t>61.10.4</t>
  </si>
  <si>
    <t>61.10.3</t>
  </si>
  <si>
    <t>Оказание услуг местной (городской и сельской), а также  междугородней и международной телефонной связи</t>
  </si>
  <si>
    <t>Оказание услуг по сервисному обслуживанию  и ремонту оргтехники</t>
  </si>
  <si>
    <t>апрель            2019 г.</t>
  </si>
  <si>
    <t>апрель            2018 г.</t>
  </si>
  <si>
    <t>июнь            2018 г.</t>
  </si>
  <si>
    <t>июль            2019 г.</t>
  </si>
  <si>
    <t>Выполнение работ по реконструкции системы охранной телевизионной нежилых помещений в здании по адресу г.Курган, ул. Гоголя, 78/1</t>
  </si>
  <si>
    <t>Стоимость закупки, относящаяся на отчетный год</t>
  </si>
  <si>
    <t>95.11.10</t>
  </si>
  <si>
    <t>Согласно технического задания</t>
  </si>
  <si>
    <t>ноябрь           2017 г.</t>
  </si>
  <si>
    <t>80.10</t>
  </si>
  <si>
    <t>80.10.12.000</t>
  </si>
  <si>
    <t>Оказание услуг по охране объектов для нужд ООО "Газпром межрегионгаз Курган"</t>
  </si>
  <si>
    <t>декабрь           2017 г.</t>
  </si>
  <si>
    <t>декабрь           2020 г.</t>
  </si>
  <si>
    <t>66.19</t>
  </si>
  <si>
    <t>66.19.99.131</t>
  </si>
  <si>
    <t>Оказание услуг перевода денежных средств при реализации товаров (работ, услуг) с использованием банковских карт</t>
  </si>
  <si>
    <t>декабрь           2022 г.</t>
  </si>
  <si>
    <t>июнь           2018 г.</t>
  </si>
  <si>
    <t>64.1</t>
  </si>
  <si>
    <t>Оказание услуг инкассации наличных денежных средств</t>
  </si>
  <si>
    <t>53.1</t>
  </si>
  <si>
    <t>58.19.14.110</t>
  </si>
  <si>
    <t>Поставка знаков почтовой оплаты</t>
  </si>
  <si>
    <t>46.71.4</t>
  </si>
  <si>
    <t>06.2</t>
  </si>
  <si>
    <t xml:space="preserve">Тысяча метров кубических     </t>
  </si>
  <si>
    <t>33.20</t>
  </si>
  <si>
    <t>41.20.40.000</t>
  </si>
  <si>
    <t>Выполнение работ по строительству контролируемых пунктов системы телеметрии ООО «Газпром межрегионгаз Курган» на 6-и узлах учета газа (8-я очередь строительства)</t>
  </si>
  <si>
    <t xml:space="preserve">Оказание услуг по информационному сопровождению экземпляров справочно-правовых систем </t>
  </si>
  <si>
    <t>Оказание услуг осуществляется путем адаптации, тестирования, регистрации, формирования в комплекты экземпляров Систем на компьютерном оборудовании Заказчика, а также пополнения актуальной информацией и обеспечения работоспособности данных Систем</t>
  </si>
  <si>
    <t>февраль           2017 г.</t>
  </si>
  <si>
    <t>апрель           2018 г.</t>
  </si>
  <si>
    <t>Оказание услуг по организации и предоставлению доступа в сеть «Интернет» по волоконно-оптической линии связи для нужд ООО «Газпром межрегионгаз Курган»</t>
  </si>
  <si>
    <t>Предоставление услуг доступа в сеть «Интернет»</t>
  </si>
  <si>
    <t>март           2017 г.</t>
  </si>
  <si>
    <t>61.20</t>
  </si>
  <si>
    <t>Оказание услуг сотовой радиотелефонной связи</t>
  </si>
  <si>
    <t>апрель           2017 г.</t>
  </si>
  <si>
    <t>май           2018 г.</t>
  </si>
  <si>
    <t>Оказание услуг связи (городская стационарная связь, внутризоновая и междугородная связь)</t>
  </si>
  <si>
    <t>62.0</t>
  </si>
  <si>
    <t xml:space="preserve">Техническое сопровождение ПО </t>
  </si>
  <si>
    <t>июнь           2017 г.</t>
  </si>
  <si>
    <t>май           2020 г.</t>
  </si>
  <si>
    <t>Услуги по техническому обслуживанию и ремонту периферийного оборудования, используемого совместно с электронно-вычислительной техникой (матричные  принтеры, лазерные принтеры, сканеры, внешние запоминающие устройства на оптических дисках, модемы и прочие)</t>
  </si>
  <si>
    <t>июль           2017 г.</t>
  </si>
  <si>
    <t>июль           2018 г.</t>
  </si>
  <si>
    <t xml:space="preserve">58.29     </t>
  </si>
  <si>
    <t>58.29.2</t>
  </si>
  <si>
    <t xml:space="preserve">Предоставление права использования программы для ЭВМ </t>
  </si>
  <si>
    <t>июнь           2022 г.</t>
  </si>
  <si>
    <t>февраль 2018г.</t>
  </si>
  <si>
    <r>
      <t>4795032839,72</t>
    </r>
    <r>
      <rPr>
        <sz val="8"/>
        <color rgb="FFFF0000"/>
        <rFont val="Arial"/>
        <family val="2"/>
        <charset val="204"/>
      </rPr>
      <t xml:space="preserve"> (Закупка аннулирована)</t>
    </r>
  </si>
  <si>
    <t>Оказание курьерских услуг</t>
  </si>
  <si>
    <t>февраль           2019 г.</t>
  </si>
  <si>
    <t>46.5</t>
  </si>
  <si>
    <t>Поставка оргтехники</t>
  </si>
  <si>
    <t>26.20.4</t>
  </si>
  <si>
    <t xml:space="preserve">Поставка картриджей </t>
  </si>
  <si>
    <t>26.20</t>
  </si>
  <si>
    <t>апрель           2019 г.</t>
  </si>
  <si>
    <t>Услуги связи должны соответствовать по качеству действующим стандартам, техническим нормам и правилам, двадцать четыре часа в сутки, семь дней в неделю при совокупной доступности (работоспособности) магистральных сетей и оборудования узлов не менее 99,5% в месяц, без перерывов, за исключением времени, необходимого для проведения профилактических и/или регламентных работ.</t>
  </si>
  <si>
    <r>
      <t xml:space="preserve">1 559 901,92 </t>
    </r>
    <r>
      <rPr>
        <sz val="8"/>
        <color rgb="FFFF0000"/>
        <rFont val="Arial"/>
        <family val="2"/>
        <charset val="204"/>
      </rPr>
      <t>(Закупка аннулирована)</t>
    </r>
  </si>
  <si>
    <t>Поставка электронно-вычислительного оборудования</t>
  </si>
  <si>
    <t>Согласно проекту договора</t>
  </si>
  <si>
    <r>
      <t xml:space="preserve">843700 </t>
    </r>
    <r>
      <rPr>
        <sz val="8"/>
        <color rgb="FFFF0000"/>
        <rFont val="Arial"/>
        <family val="2"/>
        <charset val="204"/>
      </rPr>
      <t xml:space="preserve"> (Закупка аннулирована)</t>
    </r>
  </si>
  <si>
    <t>Поставка сервера</t>
  </si>
  <si>
    <t>май              2018 г.</t>
  </si>
  <si>
    <t>апрель       2018 г.</t>
  </si>
  <si>
    <r>
      <t>1173333,34</t>
    </r>
    <r>
      <rPr>
        <sz val="8"/>
        <color rgb="FFFF0000"/>
        <rFont val="Arial"/>
        <family val="2"/>
        <charset val="204"/>
      </rPr>
      <t xml:space="preserve"> (Закупка аннулирована)</t>
    </r>
  </si>
  <si>
    <t>55.1</t>
  </si>
  <si>
    <t>Оказание гостиничных услуг</t>
  </si>
  <si>
    <t>май           2019 г.</t>
  </si>
  <si>
    <t>Оказание услуг по информационно-технологическому сопровождению программы для ЭВМ</t>
  </si>
  <si>
    <t>62.02.30</t>
  </si>
  <si>
    <t>62.01</t>
  </si>
  <si>
    <r>
      <t xml:space="preserve">2433222,43 </t>
    </r>
    <r>
      <rPr>
        <sz val="8"/>
        <color rgb="FFFF0000"/>
        <rFont val="Arial"/>
        <family val="2"/>
        <charset val="204"/>
      </rPr>
      <t>(Закупка аннулирована)</t>
    </r>
  </si>
  <si>
    <t>27.20</t>
  </si>
  <si>
    <t>Поставка батареи аккумуляторной</t>
  </si>
  <si>
    <t>ноябрь           2018 г.</t>
  </si>
  <si>
    <t>Поставка оргтехники и картриджей</t>
  </si>
  <si>
    <t>июнь                        2018 г.</t>
  </si>
  <si>
    <t>Поставка системы контроля массового обслуживания (система управления очередью) для нужд абонентской службы ООО «Газпром межрегионгаз Курган» по адресу: г.Курган, ул. Гоголя, 78/1</t>
  </si>
  <si>
    <t>640018, г. Курган, ул. Гоголя, 78/1</t>
  </si>
  <si>
    <r>
      <t xml:space="preserve">2357640                           </t>
    </r>
    <r>
      <rPr>
        <sz val="8"/>
        <color rgb="FFFF0000"/>
        <rFont val="Arial"/>
        <family val="2"/>
        <charset val="204"/>
      </rPr>
      <t xml:space="preserve">  (Закупка аннулирована)</t>
    </r>
  </si>
  <si>
    <r>
      <t xml:space="preserve">2357640             </t>
    </r>
    <r>
      <rPr>
        <sz val="8"/>
        <color rgb="FFFF0000"/>
        <rFont val="Arial"/>
        <family val="2"/>
        <charset val="204"/>
      </rPr>
      <t xml:space="preserve">  (Закупка аннулирована)</t>
    </r>
  </si>
  <si>
    <t xml:space="preserve">Поставка легкового автомобиля </t>
  </si>
  <si>
    <t>Седан 5 мест, дв.1,8 л 140 л.с., бензин, вариатор.</t>
  </si>
  <si>
    <r>
      <t xml:space="preserve">534978,37  </t>
    </r>
    <r>
      <rPr>
        <sz val="8"/>
        <color rgb="FFFF0000"/>
        <rFont val="Arial"/>
        <family val="2"/>
        <charset val="204"/>
      </rPr>
      <t>(Закупка аннулирована)</t>
    </r>
  </si>
  <si>
    <r>
      <t xml:space="preserve">534978,37 </t>
    </r>
    <r>
      <rPr>
        <sz val="8"/>
        <color rgb="FFFF0000"/>
        <rFont val="Arial"/>
        <family val="2"/>
        <charset val="204"/>
      </rPr>
      <t xml:space="preserve"> (Закупка аннулирована)</t>
    </r>
  </si>
  <si>
    <t>июль                        2018 г.</t>
  </si>
  <si>
    <r>
      <t xml:space="preserve">843700         </t>
    </r>
    <r>
      <rPr>
        <sz val="8"/>
        <color rgb="FFFF0000"/>
        <rFont val="Arial"/>
        <family val="2"/>
        <charset val="204"/>
      </rPr>
      <t xml:space="preserve"> (Закупка аннулирована)</t>
    </r>
  </si>
  <si>
    <r>
      <t xml:space="preserve">1760000                   </t>
    </r>
    <r>
      <rPr>
        <sz val="8"/>
        <color rgb="FFFF0000"/>
        <rFont val="Arial"/>
        <family val="2"/>
        <charset val="204"/>
      </rPr>
      <t>(Закупка аннулирована)</t>
    </r>
  </si>
  <si>
    <r>
      <t xml:space="preserve">843700 </t>
    </r>
    <r>
      <rPr>
        <sz val="8"/>
        <color rgb="FFFF0000"/>
        <rFont val="Arial"/>
        <family val="2"/>
        <charset val="204"/>
      </rPr>
      <t xml:space="preserve">               (Закупка аннулирована)</t>
    </r>
  </si>
  <si>
    <r>
      <t xml:space="preserve">843700                  </t>
    </r>
    <r>
      <rPr>
        <sz val="8"/>
        <color rgb="FFFF0000"/>
        <rFont val="Arial"/>
        <family val="2"/>
        <charset val="204"/>
      </rPr>
      <t xml:space="preserve"> (Закупка аннулирована)</t>
    </r>
  </si>
  <si>
    <t xml:space="preserve">Оказание услуг по теплоснабжению </t>
  </si>
  <si>
    <t>35.30.11.111</t>
  </si>
  <si>
    <t>35.30.6</t>
  </si>
  <si>
    <t>июль                        2019 г.</t>
  </si>
  <si>
    <t>Оказание услуг по сопровождению эксплуатации, а также сопровождению неисключительных прав использования программного обеспечения</t>
  </si>
  <si>
    <t>август                        2018 г.</t>
  </si>
  <si>
    <t>август                        2019 г.</t>
  </si>
  <si>
    <t>Согласно договору</t>
  </si>
  <si>
    <r>
      <t>1394195,61</t>
    </r>
    <r>
      <rPr>
        <sz val="8"/>
        <color rgb="FFFF0000"/>
        <rFont val="Arial"/>
        <family val="2"/>
        <charset val="204"/>
      </rPr>
      <t xml:space="preserve">  (Закупка аннулирована)</t>
    </r>
  </si>
  <si>
    <r>
      <t xml:space="preserve">1394195,61 </t>
    </r>
    <r>
      <rPr>
        <sz val="8"/>
        <color rgb="FFFF0000"/>
        <rFont val="Arial"/>
        <family val="2"/>
        <charset val="204"/>
      </rPr>
      <t xml:space="preserve"> (Закупка аннулирована)</t>
    </r>
  </si>
  <si>
    <t>август                  2018 г.</t>
  </si>
  <si>
    <t>Работы по текущему ремонту помещений</t>
  </si>
  <si>
    <t>октябрь               2018 г.</t>
  </si>
  <si>
    <t>43.33.29</t>
  </si>
  <si>
    <t>Работы по капитальному ремонту зданий</t>
  </si>
  <si>
    <t>73.11</t>
  </si>
  <si>
    <t>73.11.11</t>
  </si>
  <si>
    <t>Санкт-Петербург</t>
  </si>
  <si>
    <t>Оказание услуг по распространению рекламы в рамках организации и проведения  VIII Петербургского Международного Газового Форума (ПМГФ)</t>
  </si>
  <si>
    <t>Распространение рекламы Заказчика на всех видах рекламных носителей в рамках ПМГФ-2018</t>
  </si>
  <si>
    <t>октябрь           2018 г.</t>
  </si>
  <si>
    <t>69.20.10</t>
  </si>
  <si>
    <t>69.20.1</t>
  </si>
  <si>
    <t>март                        2019 г.</t>
  </si>
  <si>
    <t>Оказание услуг аудита бухгалтерской (финансовой) отчетности за 2018 год</t>
  </si>
  <si>
    <t>Провести аудит бухгалтерской отчетности в соответствии с Федеральным законом «Об аудиторской деятельности» от 30 декабря 2008 г. № 307-ФЗ.</t>
  </si>
  <si>
    <t>Оказание услуг по страхованию транспортных средств</t>
  </si>
  <si>
    <t>декабрь                        2021 г.</t>
  </si>
  <si>
    <t>65.12.2</t>
  </si>
  <si>
    <t>65.12.3</t>
  </si>
  <si>
    <t>июнь           2019 г.</t>
  </si>
  <si>
    <t>«14» ноября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</si>
</sst>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     &quot;"/>
  </numFmts>
  <fonts count="4" x14ac:knownFonts="1">
    <font>
      <sz val="8"/>
      <name val="Arial"/>
    </font>
    <font>
      <sz val="8"/>
      <name val="Arial"/>
      <family val="2"/>
      <charset val="204"/>
    </font>
    <font>
      <sz val="8"/>
      <color theme="0"/>
      <name val="Arial"/>
      <family val="2"/>
      <charset val="204"/>
    </font>
    <font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1" fontId="0" fillId="2" borderId="1" xfId="0" applyNumberFormat="1" applyFill="1" applyBorder="1" applyAlignment="1">
      <alignment horizontal="right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right" wrapText="1"/>
    </xf>
    <xf numFmtId="164" fontId="0" fillId="2" borderId="1" xfId="0" applyNumberFormat="1" applyFill="1" applyBorder="1" applyAlignment="1">
      <alignment horizontal="right" wrapText="1"/>
    </xf>
    <xf numFmtId="4" fontId="0" fillId="2" borderId="1" xfId="0" applyNumberForma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left"/>
    </xf>
    <xf numFmtId="4" fontId="2" fillId="0" borderId="0" xfId="0" applyNumberFormat="1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2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/>
    <xf numFmtId="0" fontId="1" fillId="0" borderId="6" xfId="0" applyFont="1" applyBorder="1" applyAlignment="1"/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" fontId="0" fillId="0" borderId="2" xfId="0" applyNumberFormat="1" applyBorder="1" applyAlignment="1">
      <alignment horizontal="right"/>
    </xf>
    <xf numFmtId="0" fontId="1" fillId="0" borderId="6" xfId="0" applyFont="1" applyBorder="1" applyAlignment="1">
      <alignment horizontal="distributed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 horizontal="left"/>
    </xf>
    <xf numFmtId="1" fontId="0" fillId="0" borderId="15" xfId="0" applyNumberForma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0" borderId="0" xfId="0" applyBorder="1"/>
    <xf numFmtId="2" fontId="0" fillId="0" borderId="0" xfId="0" applyNumberForma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7" xfId="0" applyBorder="1"/>
    <xf numFmtId="0" fontId="1" fillId="0" borderId="2" xfId="0" applyFont="1" applyBorder="1" applyAlignment="1">
      <alignment horizontal="distributed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0" fillId="0" borderId="9" xfId="0" applyBorder="1"/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/>
    <xf numFmtId="4" fontId="1" fillId="2" borderId="1" xfId="0" applyNumberFormat="1" applyFont="1" applyFill="1" applyBorder="1" applyAlignment="1">
      <alignment horizontal="right" wrapText="1"/>
    </xf>
    <xf numFmtId="0" fontId="1" fillId="0" borderId="0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 wrapText="1"/>
    </xf>
    <xf numFmtId="1" fontId="1" fillId="2" borderId="1" xfId="0" applyNumberFormat="1" applyFont="1" applyFill="1" applyBorder="1" applyAlignment="1">
      <alignment horizontal="right" wrapText="1"/>
    </xf>
    <xf numFmtId="0" fontId="1" fillId="2" borderId="21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right" wrapText="1"/>
    </xf>
    <xf numFmtId="0" fontId="1" fillId="2" borderId="2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164" fontId="1" fillId="2" borderId="22" xfId="0" applyNumberFormat="1" applyFont="1" applyFill="1" applyBorder="1" applyAlignment="1">
      <alignment horizontal="right" wrapText="1"/>
    </xf>
    <xf numFmtId="0" fontId="0" fillId="2" borderId="12" xfId="0" applyFill="1" applyBorder="1" applyAlignment="1">
      <alignment horizontal="right" wrapText="1"/>
    </xf>
    <xf numFmtId="0" fontId="1" fillId="2" borderId="11" xfId="0" applyFont="1" applyFill="1" applyBorder="1" applyAlignment="1">
      <alignment horizontal="right" wrapText="1"/>
    </xf>
    <xf numFmtId="0" fontId="0" fillId="0" borderId="12" xfId="0" applyBorder="1" applyAlignment="1">
      <alignment horizontal="left" wrapText="1"/>
    </xf>
    <xf numFmtId="0" fontId="1" fillId="2" borderId="10" xfId="0" applyFont="1" applyFill="1" applyBorder="1" applyAlignment="1">
      <alignment horizontal="right" wrapText="1"/>
    </xf>
    <xf numFmtId="4" fontId="2" fillId="2" borderId="0" xfId="0" applyNumberFormat="1" applyFont="1" applyFill="1" applyAlignment="1">
      <alignment horizontal="left"/>
    </xf>
    <xf numFmtId="4" fontId="0" fillId="2" borderId="21" xfId="0" applyNumberFormat="1" applyFill="1" applyBorder="1" applyAlignment="1">
      <alignment horizontal="right" wrapText="1"/>
    </xf>
    <xf numFmtId="4" fontId="1" fillId="2" borderId="21" xfId="0" applyNumberFormat="1" applyFont="1" applyFill="1" applyBorder="1" applyAlignment="1">
      <alignment horizontal="right" wrapText="1"/>
    </xf>
    <xf numFmtId="4" fontId="1" fillId="2" borderId="12" xfId="0" applyNumberFormat="1" applyFont="1" applyFill="1" applyBorder="1" applyAlignment="1">
      <alignment horizontal="right" wrapText="1"/>
    </xf>
    <xf numFmtId="0" fontId="1" fillId="2" borderId="24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0" fontId="0" fillId="2" borderId="16" xfId="0" applyFill="1" applyBorder="1" applyAlignment="1">
      <alignment horizontal="right" wrapText="1"/>
    </xf>
    <xf numFmtId="0" fontId="1" fillId="2" borderId="16" xfId="0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left" wrapText="1"/>
    </xf>
    <xf numFmtId="0" fontId="0" fillId="2" borderId="10" xfId="0" applyFill="1" applyBorder="1" applyAlignment="1">
      <alignment horizontal="right" wrapText="1"/>
    </xf>
    <xf numFmtId="0" fontId="0" fillId="2" borderId="10" xfId="0" applyFill="1" applyBorder="1" applyAlignment="1">
      <alignment horizontal="center" wrapText="1"/>
    </xf>
    <xf numFmtId="164" fontId="0" fillId="2" borderId="10" xfId="0" applyNumberForma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wrapText="1"/>
    </xf>
    <xf numFmtId="4" fontId="0" fillId="2" borderId="12" xfId="0" applyNumberFormat="1" applyFill="1" applyBorder="1" applyAlignment="1">
      <alignment horizontal="right" wrapText="1"/>
    </xf>
    <xf numFmtId="0" fontId="3" fillId="2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distributed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8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0" fillId="0" borderId="10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6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16" xfId="0" applyFont="1" applyBorder="1" applyAlignment="1">
      <alignment horizontal="center" vertical="center" wrapText="1" readingOrder="1"/>
    </xf>
    <xf numFmtId="0" fontId="1" fillId="0" borderId="23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distributed"/>
    </xf>
    <xf numFmtId="0" fontId="1" fillId="0" borderId="0" xfId="0" applyFont="1" applyBorder="1" applyAlignment="1">
      <alignment horizontal="distributed" wrapText="1" readingOrder="1"/>
    </xf>
    <xf numFmtId="0" fontId="1" fillId="0" borderId="7" xfId="0" applyFont="1" applyBorder="1" applyAlignment="1">
      <alignment horizontal="distributed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B1:T154"/>
  <sheetViews>
    <sheetView tabSelected="1" zoomScaleNormal="100" workbookViewId="0">
      <selection activeCell="I6" sqref="I6"/>
    </sheetView>
  </sheetViews>
  <sheetFormatPr defaultColWidth="10.1640625" defaultRowHeight="11.45" customHeight="1" x14ac:dyDescent="0.2"/>
  <cols>
    <col min="1" max="1" width="2.83203125" customWidth="1"/>
    <col min="2" max="2" width="9.1640625" style="1" customWidth="1"/>
    <col min="3" max="4" width="11.5" style="1" customWidth="1"/>
    <col min="5" max="5" width="62" style="1" customWidth="1"/>
    <col min="6" max="6" width="21.1640625" style="1" customWidth="1"/>
    <col min="7" max="7" width="9" style="1" customWidth="1"/>
    <col min="8" max="8" width="10.5" style="1" customWidth="1"/>
    <col min="9" max="9" width="10.1640625" style="1" customWidth="1"/>
    <col min="10" max="10" width="13" style="1" customWidth="1"/>
    <col min="11" max="11" width="24.5" style="1" customWidth="1"/>
    <col min="12" max="12" width="16.83203125" style="1" customWidth="1"/>
    <col min="13" max="14" width="12.33203125" style="1" customWidth="1"/>
    <col min="15" max="15" width="18" style="1" customWidth="1"/>
    <col min="16" max="16" width="9.5" style="1" customWidth="1"/>
    <col min="17" max="17" width="17.5" customWidth="1"/>
    <col min="18" max="18" width="18.6640625" customWidth="1"/>
    <col min="19" max="19" width="15.83203125" customWidth="1"/>
  </cols>
  <sheetData>
    <row r="1" spans="2:16" ht="10.9" customHeight="1" x14ac:dyDescent="0.2">
      <c r="P1" s="2"/>
    </row>
    <row r="2" spans="2:16" ht="10.9" customHeight="1" x14ac:dyDescent="0.2">
      <c r="P2" s="2"/>
    </row>
    <row r="4" spans="2:16" ht="10.9" customHeight="1" x14ac:dyDescent="0.2">
      <c r="I4" s="3"/>
    </row>
    <row r="5" spans="2:16" ht="10.9" customHeight="1" x14ac:dyDescent="0.2">
      <c r="I5" s="29" t="s">
        <v>60</v>
      </c>
    </row>
    <row r="6" spans="2:16" ht="10.9" customHeight="1" x14ac:dyDescent="0.2">
      <c r="I6" s="29" t="s">
        <v>96</v>
      </c>
    </row>
    <row r="8" spans="2:16" ht="10.9" customHeight="1" x14ac:dyDescent="0.2">
      <c r="B8" s="123" t="s">
        <v>0</v>
      </c>
      <c r="C8" s="123"/>
      <c r="D8" s="124"/>
      <c r="E8" s="39" t="s">
        <v>1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2:16" ht="10.9" customHeight="1" x14ac:dyDescent="0.2">
      <c r="B9" s="123" t="s">
        <v>2</v>
      </c>
      <c r="C9" s="123"/>
      <c r="D9" s="124"/>
      <c r="E9" s="40" t="s">
        <v>221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2:16" ht="10.9" customHeight="1" x14ac:dyDescent="0.2">
      <c r="B10" s="123" t="s">
        <v>3</v>
      </c>
      <c r="C10" s="123"/>
      <c r="D10" s="124"/>
      <c r="E10" s="40" t="s">
        <v>4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2:16" ht="10.9" customHeight="1" x14ac:dyDescent="0.2">
      <c r="B11" s="123" t="s">
        <v>5</v>
      </c>
      <c r="C11" s="123"/>
      <c r="D11" s="124"/>
      <c r="E11" s="40" t="s">
        <v>6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0.9" customHeight="1" x14ac:dyDescent="0.2">
      <c r="B12" s="123" t="s">
        <v>7</v>
      </c>
      <c r="C12" s="123"/>
      <c r="D12" s="124"/>
      <c r="E12" s="41">
        <v>4501090309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2:16" ht="10.9" customHeight="1" x14ac:dyDescent="0.2">
      <c r="B13" s="123" t="s">
        <v>8</v>
      </c>
      <c r="C13" s="123"/>
      <c r="D13" s="124"/>
      <c r="E13" s="41">
        <v>450101001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2:16" ht="10.9" customHeight="1" x14ac:dyDescent="0.2">
      <c r="B14" s="123" t="s">
        <v>9</v>
      </c>
      <c r="C14" s="123"/>
      <c r="D14" s="124"/>
      <c r="E14" s="42">
        <v>37401000000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7" spans="2:19" ht="10.9" customHeight="1" x14ac:dyDescent="0.2">
      <c r="B17" s="112" t="s">
        <v>10</v>
      </c>
      <c r="C17" s="119" t="s">
        <v>42</v>
      </c>
      <c r="D17" s="119" t="s">
        <v>43</v>
      </c>
      <c r="E17" s="112" t="s">
        <v>11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 t="s">
        <v>12</v>
      </c>
      <c r="P17" s="115" t="s">
        <v>13</v>
      </c>
      <c r="Q17" s="127" t="s">
        <v>68</v>
      </c>
      <c r="R17" s="127" t="s">
        <v>69</v>
      </c>
      <c r="S17" s="127" t="s">
        <v>141</v>
      </c>
    </row>
    <row r="18" spans="2:19" ht="63" customHeight="1" x14ac:dyDescent="0.2">
      <c r="B18" s="112"/>
      <c r="C18" s="119"/>
      <c r="D18" s="119"/>
      <c r="E18" s="112" t="s">
        <v>14</v>
      </c>
      <c r="F18" s="112" t="s">
        <v>15</v>
      </c>
      <c r="G18" s="112" t="s">
        <v>16</v>
      </c>
      <c r="H18" s="112"/>
      <c r="I18" s="112" t="s">
        <v>17</v>
      </c>
      <c r="J18" s="112" t="s">
        <v>18</v>
      </c>
      <c r="K18" s="112"/>
      <c r="L18" s="112" t="s">
        <v>19</v>
      </c>
      <c r="M18" s="112" t="s">
        <v>20</v>
      </c>
      <c r="N18" s="112"/>
      <c r="O18" s="112"/>
      <c r="P18" s="115"/>
      <c r="Q18" s="130"/>
      <c r="R18" s="130"/>
      <c r="S18" s="128"/>
    </row>
    <row r="19" spans="2:19" ht="78" customHeight="1" x14ac:dyDescent="0.2">
      <c r="B19" s="112"/>
      <c r="C19" s="119"/>
      <c r="D19" s="119"/>
      <c r="E19" s="112"/>
      <c r="F19" s="112"/>
      <c r="G19" s="5" t="s">
        <v>21</v>
      </c>
      <c r="H19" s="4" t="s">
        <v>22</v>
      </c>
      <c r="I19" s="112"/>
      <c r="J19" s="5" t="s">
        <v>23</v>
      </c>
      <c r="K19" s="4" t="s">
        <v>22</v>
      </c>
      <c r="L19" s="112"/>
      <c r="M19" s="4" t="s">
        <v>24</v>
      </c>
      <c r="N19" s="4" t="s">
        <v>25</v>
      </c>
      <c r="O19" s="112"/>
      <c r="P19" s="43" t="s">
        <v>26</v>
      </c>
      <c r="Q19" s="46" t="s">
        <v>26</v>
      </c>
      <c r="R19" s="46" t="s">
        <v>26</v>
      </c>
      <c r="S19" s="129"/>
    </row>
    <row r="20" spans="2:19" ht="10.9" customHeight="1" x14ac:dyDescent="0.2"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>
        <v>7</v>
      </c>
      <c r="I20" s="6">
        <v>8</v>
      </c>
      <c r="J20" s="6">
        <v>9</v>
      </c>
      <c r="K20" s="6">
        <v>10</v>
      </c>
      <c r="L20" s="6">
        <v>11</v>
      </c>
      <c r="M20" s="6">
        <v>12</v>
      </c>
      <c r="N20" s="6">
        <v>13</v>
      </c>
      <c r="O20" s="6">
        <v>14</v>
      </c>
      <c r="P20" s="44">
        <v>15</v>
      </c>
      <c r="Q20" s="47">
        <v>16</v>
      </c>
      <c r="R20" s="47">
        <v>17</v>
      </c>
      <c r="S20" s="47">
        <v>18</v>
      </c>
    </row>
    <row r="21" spans="2:19" ht="72" customHeight="1" x14ac:dyDescent="0.2">
      <c r="B21" s="83">
        <v>1</v>
      </c>
      <c r="C21" s="23" t="s">
        <v>97</v>
      </c>
      <c r="D21" s="23" t="s">
        <v>98</v>
      </c>
      <c r="E21" s="22" t="s">
        <v>49</v>
      </c>
      <c r="F21" s="22" t="s">
        <v>202</v>
      </c>
      <c r="G21" s="24">
        <v>114</v>
      </c>
      <c r="H21" s="23" t="s">
        <v>99</v>
      </c>
      <c r="I21" s="24" t="s">
        <v>27</v>
      </c>
      <c r="J21" s="82">
        <v>37000</v>
      </c>
      <c r="K21" s="22" t="s">
        <v>100</v>
      </c>
      <c r="L21" s="61">
        <v>782117953.20000005</v>
      </c>
      <c r="M21" s="24" t="s">
        <v>189</v>
      </c>
      <c r="N21" s="24" t="s">
        <v>79</v>
      </c>
      <c r="O21" s="22" t="s">
        <v>50</v>
      </c>
      <c r="P21" s="80" t="s">
        <v>29</v>
      </c>
      <c r="Q21" s="80" t="s">
        <v>59</v>
      </c>
      <c r="R21" s="81" t="s">
        <v>29</v>
      </c>
      <c r="S21" s="61">
        <v>782117953.20000005</v>
      </c>
    </row>
    <row r="22" spans="2:19" s="7" customFormat="1" ht="67.5" x14ac:dyDescent="0.2">
      <c r="B22" s="83">
        <f>B21+1</f>
        <v>2</v>
      </c>
      <c r="C22" s="23" t="s">
        <v>97</v>
      </c>
      <c r="D22" s="23" t="s">
        <v>98</v>
      </c>
      <c r="E22" s="22" t="s">
        <v>49</v>
      </c>
      <c r="F22" s="22" t="s">
        <v>202</v>
      </c>
      <c r="G22" s="24">
        <v>114</v>
      </c>
      <c r="H22" s="23" t="s">
        <v>99</v>
      </c>
      <c r="I22" s="24" t="s">
        <v>27</v>
      </c>
      <c r="J22" s="82">
        <v>75000</v>
      </c>
      <c r="K22" s="22" t="s">
        <v>102</v>
      </c>
      <c r="L22" s="61" t="s">
        <v>190</v>
      </c>
      <c r="M22" s="24" t="s">
        <v>101</v>
      </c>
      <c r="N22" s="24" t="s">
        <v>79</v>
      </c>
      <c r="O22" s="22" t="s">
        <v>50</v>
      </c>
      <c r="P22" s="80" t="s">
        <v>29</v>
      </c>
      <c r="Q22" s="80" t="s">
        <v>59</v>
      </c>
      <c r="R22" s="81" t="s">
        <v>29</v>
      </c>
      <c r="S22" s="61" t="s">
        <v>190</v>
      </c>
    </row>
    <row r="23" spans="2:19" s="7" customFormat="1" ht="67.5" x14ac:dyDescent="0.2">
      <c r="B23" s="83">
        <f>B22+1</f>
        <v>3</v>
      </c>
      <c r="C23" s="23" t="s">
        <v>97</v>
      </c>
      <c r="D23" s="23" t="s">
        <v>98</v>
      </c>
      <c r="E23" s="22" t="s">
        <v>49</v>
      </c>
      <c r="F23" s="22" t="s">
        <v>202</v>
      </c>
      <c r="G23" s="24">
        <v>114</v>
      </c>
      <c r="H23" s="23" t="s">
        <v>99</v>
      </c>
      <c r="I23" s="24" t="s">
        <v>27</v>
      </c>
      <c r="J23" s="82">
        <v>65000</v>
      </c>
      <c r="K23" s="22" t="s">
        <v>103</v>
      </c>
      <c r="L23" s="61">
        <v>1235322648</v>
      </c>
      <c r="M23" s="24" t="s">
        <v>189</v>
      </c>
      <c r="N23" s="24" t="s">
        <v>79</v>
      </c>
      <c r="O23" s="22" t="s">
        <v>50</v>
      </c>
      <c r="P23" s="80" t="s">
        <v>29</v>
      </c>
      <c r="Q23" s="80" t="s">
        <v>59</v>
      </c>
      <c r="R23" s="81" t="s">
        <v>29</v>
      </c>
      <c r="S23" s="61">
        <v>1235322648</v>
      </c>
    </row>
    <row r="24" spans="2:19" s="7" customFormat="1" ht="67.5" x14ac:dyDescent="0.2">
      <c r="B24" s="83">
        <f t="shared" ref="B24:B83" si="0">B23+1</f>
        <v>4</v>
      </c>
      <c r="C24" s="23" t="s">
        <v>37</v>
      </c>
      <c r="D24" s="23" t="s">
        <v>55</v>
      </c>
      <c r="E24" s="22" t="s">
        <v>56</v>
      </c>
      <c r="F24" s="84" t="s">
        <v>117</v>
      </c>
      <c r="G24" s="24">
        <v>876</v>
      </c>
      <c r="H24" s="23" t="s">
        <v>35</v>
      </c>
      <c r="I24" s="24" t="s">
        <v>27</v>
      </c>
      <c r="J24" s="82">
        <v>37401</v>
      </c>
      <c r="K24" s="22" t="s">
        <v>28</v>
      </c>
      <c r="L24" s="61" t="s">
        <v>222</v>
      </c>
      <c r="M24" s="24" t="s">
        <v>104</v>
      </c>
      <c r="N24" s="24" t="s">
        <v>105</v>
      </c>
      <c r="O24" s="22" t="s">
        <v>61</v>
      </c>
      <c r="P24" s="80" t="s">
        <v>29</v>
      </c>
      <c r="Q24" s="80" t="s">
        <v>29</v>
      </c>
      <c r="R24" s="81" t="s">
        <v>29</v>
      </c>
      <c r="S24" s="61" t="s">
        <v>223</v>
      </c>
    </row>
    <row r="25" spans="2:19" s="7" customFormat="1" ht="45" x14ac:dyDescent="0.2">
      <c r="B25" s="83">
        <f t="shared" si="0"/>
        <v>5</v>
      </c>
      <c r="C25" s="23" t="s">
        <v>62</v>
      </c>
      <c r="D25" s="23" t="s">
        <v>106</v>
      </c>
      <c r="E25" s="22" t="s">
        <v>107</v>
      </c>
      <c r="F25" s="84" t="s">
        <v>117</v>
      </c>
      <c r="G25" s="85">
        <v>796</v>
      </c>
      <c r="H25" s="86" t="s">
        <v>57</v>
      </c>
      <c r="I25" s="24">
        <v>17700</v>
      </c>
      <c r="J25" s="82">
        <v>37401</v>
      </c>
      <c r="K25" s="22" t="s">
        <v>28</v>
      </c>
      <c r="L25" s="61">
        <v>635000</v>
      </c>
      <c r="M25" s="24" t="s">
        <v>114</v>
      </c>
      <c r="N25" s="24" t="s">
        <v>108</v>
      </c>
      <c r="O25" s="22" t="s">
        <v>58</v>
      </c>
      <c r="P25" s="80" t="s">
        <v>59</v>
      </c>
      <c r="Q25" s="80" t="s">
        <v>29</v>
      </c>
      <c r="R25" s="81" t="s">
        <v>29</v>
      </c>
      <c r="S25" s="61">
        <v>635000</v>
      </c>
    </row>
    <row r="26" spans="2:19" s="7" customFormat="1" ht="67.5" x14ac:dyDescent="0.2">
      <c r="B26" s="83">
        <f t="shared" si="0"/>
        <v>6</v>
      </c>
      <c r="C26" s="23" t="s">
        <v>112</v>
      </c>
      <c r="D26" s="23" t="s">
        <v>112</v>
      </c>
      <c r="E26" s="22" t="s">
        <v>109</v>
      </c>
      <c r="F26" s="84" t="s">
        <v>117</v>
      </c>
      <c r="G26" s="24">
        <v>876</v>
      </c>
      <c r="H26" s="23" t="s">
        <v>35</v>
      </c>
      <c r="I26" s="24" t="s">
        <v>27</v>
      </c>
      <c r="J26" s="82">
        <v>37401</v>
      </c>
      <c r="K26" s="22" t="s">
        <v>28</v>
      </c>
      <c r="L26" s="61">
        <v>13734000</v>
      </c>
      <c r="M26" s="24" t="s">
        <v>113</v>
      </c>
      <c r="N26" s="24" t="s">
        <v>111</v>
      </c>
      <c r="O26" s="22" t="s">
        <v>61</v>
      </c>
      <c r="P26" s="80" t="s">
        <v>29</v>
      </c>
      <c r="Q26" s="80" t="s">
        <v>29</v>
      </c>
      <c r="R26" s="81" t="s">
        <v>29</v>
      </c>
      <c r="S26" s="61">
        <v>0</v>
      </c>
    </row>
    <row r="27" spans="2:19" s="7" customFormat="1" ht="67.5" x14ac:dyDescent="0.2">
      <c r="B27" s="83">
        <f t="shared" si="0"/>
        <v>7</v>
      </c>
      <c r="C27" s="23" t="s">
        <v>126</v>
      </c>
      <c r="D27" s="23" t="s">
        <v>126</v>
      </c>
      <c r="E27" s="22" t="s">
        <v>115</v>
      </c>
      <c r="F27" s="84" t="s">
        <v>117</v>
      </c>
      <c r="G27" s="24">
        <v>876</v>
      </c>
      <c r="H27" s="23" t="s">
        <v>35</v>
      </c>
      <c r="I27" s="24" t="s">
        <v>27</v>
      </c>
      <c r="J27" s="82">
        <v>37401</v>
      </c>
      <c r="K27" s="22" t="s">
        <v>28</v>
      </c>
      <c r="L27" s="61">
        <v>10395000</v>
      </c>
      <c r="M27" s="24" t="s">
        <v>110</v>
      </c>
      <c r="N27" s="24" t="s">
        <v>111</v>
      </c>
      <c r="O27" s="22" t="s">
        <v>58</v>
      </c>
      <c r="P27" s="80" t="s">
        <v>59</v>
      </c>
      <c r="Q27" s="80" t="s">
        <v>29</v>
      </c>
      <c r="R27" s="81" t="s">
        <v>29</v>
      </c>
      <c r="S27" s="61">
        <v>0</v>
      </c>
    </row>
    <row r="28" spans="2:19" s="7" customFormat="1" ht="45" x14ac:dyDescent="0.2">
      <c r="B28" s="83">
        <f t="shared" si="0"/>
        <v>8</v>
      </c>
      <c r="C28" s="30" t="s">
        <v>116</v>
      </c>
      <c r="D28" s="30" t="s">
        <v>87</v>
      </c>
      <c r="E28" s="22" t="s">
        <v>224</v>
      </c>
      <c r="F28" s="84" t="s">
        <v>225</v>
      </c>
      <c r="G28" s="85">
        <v>796</v>
      </c>
      <c r="H28" s="86" t="s">
        <v>57</v>
      </c>
      <c r="I28" s="85">
        <v>1</v>
      </c>
      <c r="J28" s="82">
        <v>37401</v>
      </c>
      <c r="K28" s="22" t="s">
        <v>28</v>
      </c>
      <c r="L28" s="61" t="s">
        <v>241</v>
      </c>
      <c r="M28" s="24" t="s">
        <v>184</v>
      </c>
      <c r="N28" s="24" t="s">
        <v>119</v>
      </c>
      <c r="O28" s="22" t="s">
        <v>58</v>
      </c>
      <c r="P28" s="80" t="s">
        <v>59</v>
      </c>
      <c r="Q28" s="80" t="s">
        <v>29</v>
      </c>
      <c r="R28" s="81" t="s">
        <v>29</v>
      </c>
      <c r="S28" s="61" t="s">
        <v>242</v>
      </c>
    </row>
    <row r="29" spans="2:19" s="7" customFormat="1" ht="45" x14ac:dyDescent="0.2">
      <c r="B29" s="83">
        <f t="shared" si="0"/>
        <v>9</v>
      </c>
      <c r="C29" s="23" t="s">
        <v>193</v>
      </c>
      <c r="D29" s="30" t="s">
        <v>197</v>
      </c>
      <c r="E29" s="87" t="s">
        <v>220</v>
      </c>
      <c r="F29" s="88" t="s">
        <v>117</v>
      </c>
      <c r="G29" s="90">
        <v>876</v>
      </c>
      <c r="H29" s="81" t="s">
        <v>35</v>
      </c>
      <c r="I29" s="90">
        <v>1</v>
      </c>
      <c r="J29" s="89">
        <v>37401</v>
      </c>
      <c r="K29" s="22" t="s">
        <v>28</v>
      </c>
      <c r="L29" s="61" t="s">
        <v>226</v>
      </c>
      <c r="M29" s="24" t="s">
        <v>219</v>
      </c>
      <c r="N29" s="91" t="s">
        <v>124</v>
      </c>
      <c r="O29" s="22" t="s">
        <v>58</v>
      </c>
      <c r="P29" s="80" t="s">
        <v>59</v>
      </c>
      <c r="Q29" s="80" t="s">
        <v>29</v>
      </c>
      <c r="R29" s="81" t="s">
        <v>29</v>
      </c>
      <c r="S29" s="61" t="s">
        <v>227</v>
      </c>
    </row>
    <row r="30" spans="2:19" s="7" customFormat="1" ht="33.75" x14ac:dyDescent="0.2">
      <c r="B30" s="83">
        <f t="shared" si="0"/>
        <v>10</v>
      </c>
      <c r="C30" s="23" t="s">
        <v>121</v>
      </c>
      <c r="D30" s="23" t="s">
        <v>121</v>
      </c>
      <c r="E30" s="22" t="s">
        <v>122</v>
      </c>
      <c r="F30" s="88" t="s">
        <v>117</v>
      </c>
      <c r="G30" s="90">
        <v>876</v>
      </c>
      <c r="H30" s="81" t="s">
        <v>35</v>
      </c>
      <c r="I30" s="90">
        <v>1</v>
      </c>
      <c r="J30" s="12">
        <v>37405</v>
      </c>
      <c r="K30" s="22" t="s">
        <v>85</v>
      </c>
      <c r="L30" s="61">
        <v>3646218.28</v>
      </c>
      <c r="M30" s="24" t="s">
        <v>123</v>
      </c>
      <c r="N30" s="24" t="s">
        <v>125</v>
      </c>
      <c r="O30" s="92" t="s">
        <v>61</v>
      </c>
      <c r="P30" s="80" t="s">
        <v>29</v>
      </c>
      <c r="Q30" s="80" t="s">
        <v>29</v>
      </c>
      <c r="R30" s="81" t="s">
        <v>29</v>
      </c>
      <c r="S30" s="61">
        <v>3646218.28</v>
      </c>
    </row>
    <row r="31" spans="2:19" s="7" customFormat="1" ht="56.25" x14ac:dyDescent="0.2">
      <c r="B31" s="83">
        <f t="shared" si="0"/>
        <v>11</v>
      </c>
      <c r="C31" s="23" t="s">
        <v>120</v>
      </c>
      <c r="D31" s="23" t="s">
        <v>120</v>
      </c>
      <c r="E31" s="22" t="s">
        <v>140</v>
      </c>
      <c r="F31" s="88" t="s">
        <v>117</v>
      </c>
      <c r="G31" s="90">
        <v>876</v>
      </c>
      <c r="H31" s="81" t="s">
        <v>35</v>
      </c>
      <c r="I31" s="90">
        <v>1</v>
      </c>
      <c r="J31" s="89">
        <v>37401</v>
      </c>
      <c r="K31" s="22" t="s">
        <v>28</v>
      </c>
      <c r="L31" s="13">
        <v>6976476.9699999997</v>
      </c>
      <c r="M31" s="24" t="s">
        <v>206</v>
      </c>
      <c r="N31" s="24" t="s">
        <v>205</v>
      </c>
      <c r="O31" s="92" t="s">
        <v>50</v>
      </c>
      <c r="P31" s="80" t="s">
        <v>29</v>
      </c>
      <c r="Q31" s="80" t="s">
        <v>29</v>
      </c>
      <c r="R31" s="81" t="s">
        <v>29</v>
      </c>
      <c r="S31" s="13">
        <v>6976476.9699999997</v>
      </c>
    </row>
    <row r="32" spans="2:19" s="7" customFormat="1" ht="45" x14ac:dyDescent="0.2">
      <c r="B32" s="83">
        <f t="shared" si="0"/>
        <v>12</v>
      </c>
      <c r="C32" s="23" t="s">
        <v>82</v>
      </c>
      <c r="D32" s="23" t="s">
        <v>246</v>
      </c>
      <c r="E32" s="22" t="s">
        <v>244</v>
      </c>
      <c r="F32" s="88" t="s">
        <v>117</v>
      </c>
      <c r="G32" s="90">
        <v>876</v>
      </c>
      <c r="H32" s="81" t="s">
        <v>35</v>
      </c>
      <c r="I32" s="90">
        <v>1</v>
      </c>
      <c r="J32" s="89">
        <v>37401</v>
      </c>
      <c r="K32" s="22" t="s">
        <v>28</v>
      </c>
      <c r="L32" s="13">
        <v>1251358.1399999999</v>
      </c>
      <c r="M32" s="24" t="s">
        <v>243</v>
      </c>
      <c r="N32" s="24" t="s">
        <v>245</v>
      </c>
      <c r="O32" s="10" t="s">
        <v>58</v>
      </c>
      <c r="P32" s="80" t="s">
        <v>59</v>
      </c>
      <c r="Q32" s="80" t="s">
        <v>29</v>
      </c>
      <c r="R32" s="81" t="s">
        <v>29</v>
      </c>
      <c r="S32" s="13">
        <v>1251358.1399999999</v>
      </c>
    </row>
    <row r="33" spans="2:19" s="7" customFormat="1" ht="67.5" x14ac:dyDescent="0.2">
      <c r="B33" s="83">
        <f t="shared" si="0"/>
        <v>13</v>
      </c>
      <c r="C33" s="23" t="s">
        <v>51</v>
      </c>
      <c r="D33" s="23" t="s">
        <v>52</v>
      </c>
      <c r="E33" s="22" t="s">
        <v>53</v>
      </c>
      <c r="F33" s="88" t="s">
        <v>117</v>
      </c>
      <c r="G33" s="11">
        <v>112</v>
      </c>
      <c r="H33" s="23" t="s">
        <v>54</v>
      </c>
      <c r="I33" s="11" t="s">
        <v>27</v>
      </c>
      <c r="J33" s="12">
        <v>37401</v>
      </c>
      <c r="K33" s="10" t="s">
        <v>28</v>
      </c>
      <c r="L33" s="61" t="s">
        <v>200</v>
      </c>
      <c r="M33" s="24" t="s">
        <v>86</v>
      </c>
      <c r="N33" s="93" t="s">
        <v>79</v>
      </c>
      <c r="O33" s="10" t="s">
        <v>58</v>
      </c>
      <c r="P33" s="80" t="s">
        <v>59</v>
      </c>
      <c r="Q33" s="80" t="s">
        <v>59</v>
      </c>
      <c r="R33" s="48" t="s">
        <v>29</v>
      </c>
      <c r="S33" s="61" t="s">
        <v>200</v>
      </c>
    </row>
    <row r="34" spans="2:19" s="7" customFormat="1" ht="67.5" x14ac:dyDescent="0.2">
      <c r="B34" s="83">
        <f t="shared" si="0"/>
        <v>14</v>
      </c>
      <c r="C34" s="23" t="s">
        <v>63</v>
      </c>
      <c r="D34" s="23" t="s">
        <v>63</v>
      </c>
      <c r="E34" s="22" t="s">
        <v>66</v>
      </c>
      <c r="F34" s="88" t="s">
        <v>117</v>
      </c>
      <c r="G34" s="11">
        <v>876</v>
      </c>
      <c r="H34" s="23" t="s">
        <v>35</v>
      </c>
      <c r="I34" s="11" t="s">
        <v>27</v>
      </c>
      <c r="J34" s="12">
        <v>37401</v>
      </c>
      <c r="K34" s="10" t="s">
        <v>28</v>
      </c>
      <c r="L34" s="61" t="s">
        <v>229</v>
      </c>
      <c r="M34" s="24" t="s">
        <v>86</v>
      </c>
      <c r="N34" s="93" t="s">
        <v>79</v>
      </c>
      <c r="O34" s="10" t="s">
        <v>58</v>
      </c>
      <c r="P34" s="80" t="s">
        <v>59</v>
      </c>
      <c r="Q34" s="45" t="s">
        <v>29</v>
      </c>
      <c r="R34" s="48" t="s">
        <v>29</v>
      </c>
      <c r="S34" s="61" t="s">
        <v>203</v>
      </c>
    </row>
    <row r="35" spans="2:19" s="7" customFormat="1" ht="54.75" customHeight="1" x14ac:dyDescent="0.2">
      <c r="B35" s="83">
        <f t="shared" si="0"/>
        <v>15</v>
      </c>
      <c r="C35" s="23" t="s">
        <v>63</v>
      </c>
      <c r="D35" s="23" t="s">
        <v>63</v>
      </c>
      <c r="E35" s="22" t="s">
        <v>67</v>
      </c>
      <c r="F35" s="88" t="s">
        <v>117</v>
      </c>
      <c r="G35" s="11">
        <v>876</v>
      </c>
      <c r="H35" s="23" t="s">
        <v>35</v>
      </c>
      <c r="I35" s="11" t="s">
        <v>27</v>
      </c>
      <c r="J35" s="12">
        <v>37401</v>
      </c>
      <c r="K35" s="10" t="s">
        <v>28</v>
      </c>
      <c r="L35" s="13">
        <v>295000</v>
      </c>
      <c r="M35" s="24" t="s">
        <v>128</v>
      </c>
      <c r="N35" s="93" t="s">
        <v>79</v>
      </c>
      <c r="O35" s="92" t="s">
        <v>50</v>
      </c>
      <c r="P35" s="80" t="s">
        <v>59</v>
      </c>
      <c r="Q35" s="45" t="s">
        <v>29</v>
      </c>
      <c r="R35" s="48" t="s">
        <v>29</v>
      </c>
      <c r="S35" s="13">
        <v>295000</v>
      </c>
    </row>
    <row r="36" spans="2:19" s="7" customFormat="1" ht="66.75" customHeight="1" x14ac:dyDescent="0.2">
      <c r="B36" s="83">
        <f t="shared" si="0"/>
        <v>16</v>
      </c>
      <c r="C36" s="23" t="s">
        <v>63</v>
      </c>
      <c r="D36" s="23" t="s">
        <v>63</v>
      </c>
      <c r="E36" s="22" t="s">
        <v>64</v>
      </c>
      <c r="F36" s="88" t="s">
        <v>117</v>
      </c>
      <c r="G36" s="11">
        <v>876</v>
      </c>
      <c r="H36" s="23" t="s">
        <v>35</v>
      </c>
      <c r="I36" s="11" t="s">
        <v>27</v>
      </c>
      <c r="J36" s="12">
        <v>75401</v>
      </c>
      <c r="K36" s="10" t="s">
        <v>65</v>
      </c>
      <c r="L36" s="13">
        <v>230100</v>
      </c>
      <c r="M36" s="24" t="s">
        <v>128</v>
      </c>
      <c r="N36" s="93" t="s">
        <v>79</v>
      </c>
      <c r="O36" s="92" t="s">
        <v>50</v>
      </c>
      <c r="P36" s="80" t="s">
        <v>59</v>
      </c>
      <c r="Q36" s="45" t="s">
        <v>29</v>
      </c>
      <c r="R36" s="48" t="s">
        <v>29</v>
      </c>
      <c r="S36" s="13">
        <v>230100</v>
      </c>
    </row>
    <row r="37" spans="2:19" s="7" customFormat="1" ht="67.5" customHeight="1" x14ac:dyDescent="0.2">
      <c r="B37" s="83">
        <f t="shared" si="0"/>
        <v>17</v>
      </c>
      <c r="C37" s="23" t="s">
        <v>127</v>
      </c>
      <c r="D37" s="23" t="s">
        <v>127</v>
      </c>
      <c r="E37" s="22" t="s">
        <v>129</v>
      </c>
      <c r="F37" s="88" t="s">
        <v>117</v>
      </c>
      <c r="G37" s="11">
        <v>876</v>
      </c>
      <c r="H37" s="23" t="s">
        <v>35</v>
      </c>
      <c r="I37" s="24" t="s">
        <v>27</v>
      </c>
      <c r="J37" s="12">
        <v>37401</v>
      </c>
      <c r="K37" s="22" t="s">
        <v>28</v>
      </c>
      <c r="L37" s="61" t="s">
        <v>214</v>
      </c>
      <c r="M37" s="24" t="s">
        <v>206</v>
      </c>
      <c r="N37" s="24" t="s">
        <v>130</v>
      </c>
      <c r="O37" s="92" t="s">
        <v>61</v>
      </c>
      <c r="P37" s="80" t="s">
        <v>29</v>
      </c>
      <c r="Q37" s="80" t="s">
        <v>59</v>
      </c>
      <c r="R37" s="81" t="s">
        <v>29</v>
      </c>
      <c r="S37" s="61" t="s">
        <v>214</v>
      </c>
    </row>
    <row r="38" spans="2:19" s="7" customFormat="1" ht="67.5" x14ac:dyDescent="0.2">
      <c r="B38" s="83">
        <f t="shared" si="0"/>
        <v>18</v>
      </c>
      <c r="C38" s="23" t="s">
        <v>51</v>
      </c>
      <c r="D38" s="23" t="s">
        <v>52</v>
      </c>
      <c r="E38" s="22" t="s">
        <v>53</v>
      </c>
      <c r="F38" s="88" t="s">
        <v>117</v>
      </c>
      <c r="G38" s="11">
        <v>112</v>
      </c>
      <c r="H38" s="23" t="s">
        <v>54</v>
      </c>
      <c r="I38" s="11" t="s">
        <v>27</v>
      </c>
      <c r="J38" s="12">
        <v>37401</v>
      </c>
      <c r="K38" s="10" t="s">
        <v>28</v>
      </c>
      <c r="L38" s="61">
        <v>1559901.92</v>
      </c>
      <c r="M38" s="24" t="s">
        <v>86</v>
      </c>
      <c r="N38" s="93" t="s">
        <v>79</v>
      </c>
      <c r="O38" s="10" t="s">
        <v>50</v>
      </c>
      <c r="P38" s="45" t="s">
        <v>29</v>
      </c>
      <c r="Q38" s="80" t="s">
        <v>59</v>
      </c>
      <c r="R38" s="48" t="s">
        <v>29</v>
      </c>
      <c r="S38" s="61">
        <v>1559901.92</v>
      </c>
    </row>
    <row r="39" spans="2:19" s="7" customFormat="1" ht="45" x14ac:dyDescent="0.2">
      <c r="B39" s="83">
        <f t="shared" si="0"/>
        <v>19</v>
      </c>
      <c r="C39" s="23" t="s">
        <v>193</v>
      </c>
      <c r="D39" s="30" t="s">
        <v>197</v>
      </c>
      <c r="E39" s="22" t="s">
        <v>201</v>
      </c>
      <c r="F39" s="88" t="s">
        <v>117</v>
      </c>
      <c r="G39" s="11">
        <v>796</v>
      </c>
      <c r="H39" s="9" t="s">
        <v>57</v>
      </c>
      <c r="I39" s="24">
        <v>11</v>
      </c>
      <c r="J39" s="82">
        <v>37401</v>
      </c>
      <c r="K39" s="22" t="s">
        <v>28</v>
      </c>
      <c r="L39" s="61">
        <v>510950</v>
      </c>
      <c r="M39" s="24" t="s">
        <v>86</v>
      </c>
      <c r="N39" s="24" t="s">
        <v>138</v>
      </c>
      <c r="O39" s="10" t="s">
        <v>58</v>
      </c>
      <c r="P39" s="80" t="s">
        <v>59</v>
      </c>
      <c r="Q39" s="45" t="s">
        <v>29</v>
      </c>
      <c r="R39" s="48" t="s">
        <v>29</v>
      </c>
      <c r="S39" s="61">
        <v>510950</v>
      </c>
    </row>
    <row r="40" spans="2:19" s="7" customFormat="1" ht="67.5" x14ac:dyDescent="0.2">
      <c r="B40" s="83">
        <f t="shared" si="0"/>
        <v>20</v>
      </c>
      <c r="C40" s="23" t="s">
        <v>83</v>
      </c>
      <c r="D40" s="23" t="s">
        <v>83</v>
      </c>
      <c r="E40" s="22" t="s">
        <v>134</v>
      </c>
      <c r="F40" s="88" t="s">
        <v>117</v>
      </c>
      <c r="G40" s="24">
        <v>876</v>
      </c>
      <c r="H40" s="23" t="s">
        <v>35</v>
      </c>
      <c r="I40" s="24" t="s">
        <v>27</v>
      </c>
      <c r="J40" s="82">
        <v>37401</v>
      </c>
      <c r="K40" s="22" t="s">
        <v>28</v>
      </c>
      <c r="L40" s="61">
        <v>1276310.42</v>
      </c>
      <c r="M40" s="24" t="s">
        <v>137</v>
      </c>
      <c r="N40" s="24" t="s">
        <v>136</v>
      </c>
      <c r="O40" s="22" t="s">
        <v>50</v>
      </c>
      <c r="P40" s="80" t="s">
        <v>29</v>
      </c>
      <c r="Q40" s="80" t="s">
        <v>59</v>
      </c>
      <c r="R40" s="81" t="s">
        <v>29</v>
      </c>
      <c r="S40" s="61">
        <v>850873.61</v>
      </c>
    </row>
    <row r="41" spans="2:19" s="7" customFormat="1" ht="67.5" x14ac:dyDescent="0.2">
      <c r="B41" s="83">
        <f t="shared" si="0"/>
        <v>21</v>
      </c>
      <c r="C41" s="23" t="s">
        <v>84</v>
      </c>
      <c r="D41" s="23" t="s">
        <v>142</v>
      </c>
      <c r="E41" s="22" t="s">
        <v>135</v>
      </c>
      <c r="F41" s="88" t="s">
        <v>117</v>
      </c>
      <c r="G41" s="24">
        <v>876</v>
      </c>
      <c r="H41" s="23" t="s">
        <v>35</v>
      </c>
      <c r="I41" s="24" t="s">
        <v>27</v>
      </c>
      <c r="J41" s="82">
        <v>37401</v>
      </c>
      <c r="K41" s="22" t="s">
        <v>28</v>
      </c>
      <c r="L41" s="61">
        <v>561680</v>
      </c>
      <c r="M41" s="24" t="s">
        <v>138</v>
      </c>
      <c r="N41" s="24" t="s">
        <v>139</v>
      </c>
      <c r="O41" s="10" t="s">
        <v>58</v>
      </c>
      <c r="P41" s="80" t="s">
        <v>59</v>
      </c>
      <c r="Q41" s="45" t="s">
        <v>29</v>
      </c>
      <c r="R41" s="48" t="s">
        <v>29</v>
      </c>
      <c r="S41" s="61">
        <v>234033.33</v>
      </c>
    </row>
    <row r="42" spans="2:19" s="7" customFormat="1" ht="67.5" x14ac:dyDescent="0.2">
      <c r="B42" s="83">
        <f t="shared" si="0"/>
        <v>22</v>
      </c>
      <c r="C42" s="23" t="s">
        <v>51</v>
      </c>
      <c r="D42" s="23" t="s">
        <v>52</v>
      </c>
      <c r="E42" s="22" t="s">
        <v>53</v>
      </c>
      <c r="F42" s="88" t="s">
        <v>117</v>
      </c>
      <c r="G42" s="11">
        <v>112</v>
      </c>
      <c r="H42" s="23" t="s">
        <v>54</v>
      </c>
      <c r="I42" s="11" t="s">
        <v>27</v>
      </c>
      <c r="J42" s="12">
        <v>37401</v>
      </c>
      <c r="K42" s="10" t="s">
        <v>28</v>
      </c>
      <c r="L42" s="13">
        <v>877360</v>
      </c>
      <c r="M42" s="24" t="s">
        <v>144</v>
      </c>
      <c r="N42" s="24" t="s">
        <v>86</v>
      </c>
      <c r="O42" s="10" t="s">
        <v>50</v>
      </c>
      <c r="P42" s="45" t="s">
        <v>29</v>
      </c>
      <c r="Q42" s="45" t="s">
        <v>29</v>
      </c>
      <c r="R42" s="48" t="s">
        <v>29</v>
      </c>
      <c r="S42" s="95">
        <v>877360</v>
      </c>
    </row>
    <row r="43" spans="2:19" s="7" customFormat="1" ht="56.25" x14ac:dyDescent="0.2">
      <c r="B43" s="83">
        <f t="shared" si="0"/>
        <v>23</v>
      </c>
      <c r="C43" s="23" t="s">
        <v>145</v>
      </c>
      <c r="D43" s="23" t="s">
        <v>146</v>
      </c>
      <c r="E43" s="22" t="s">
        <v>147</v>
      </c>
      <c r="F43" s="22" t="s">
        <v>202</v>
      </c>
      <c r="G43" s="11">
        <v>876</v>
      </c>
      <c r="H43" s="9" t="s">
        <v>35</v>
      </c>
      <c r="I43" s="11">
        <v>1</v>
      </c>
      <c r="J43" s="12">
        <v>37401</v>
      </c>
      <c r="K43" s="10" t="s">
        <v>28</v>
      </c>
      <c r="L43" s="13">
        <v>6865920</v>
      </c>
      <c r="M43" s="24" t="s">
        <v>148</v>
      </c>
      <c r="N43" s="24" t="s">
        <v>149</v>
      </c>
      <c r="O43" s="10" t="s">
        <v>50</v>
      </c>
      <c r="P43" s="45" t="s">
        <v>29</v>
      </c>
      <c r="Q43" s="45" t="s">
        <v>29</v>
      </c>
      <c r="R43" s="48" t="s">
        <v>29</v>
      </c>
      <c r="S43" s="95">
        <v>2288640</v>
      </c>
    </row>
    <row r="44" spans="2:19" s="7" customFormat="1" ht="56.25" x14ac:dyDescent="0.2">
      <c r="B44" s="83">
        <f t="shared" si="0"/>
        <v>24</v>
      </c>
      <c r="C44" s="23" t="s">
        <v>150</v>
      </c>
      <c r="D44" s="23" t="s">
        <v>151</v>
      </c>
      <c r="E44" s="22" t="s">
        <v>152</v>
      </c>
      <c r="F44" s="22" t="s">
        <v>202</v>
      </c>
      <c r="G44" s="11">
        <v>876</v>
      </c>
      <c r="H44" s="9" t="s">
        <v>35</v>
      </c>
      <c r="I44" s="11">
        <v>1</v>
      </c>
      <c r="J44" s="12">
        <v>37401</v>
      </c>
      <c r="K44" s="10" t="s">
        <v>28</v>
      </c>
      <c r="L44" s="13">
        <v>7000000</v>
      </c>
      <c r="M44" s="24" t="s">
        <v>148</v>
      </c>
      <c r="N44" s="24" t="s">
        <v>153</v>
      </c>
      <c r="O44" s="10" t="s">
        <v>50</v>
      </c>
      <c r="P44" s="45" t="s">
        <v>29</v>
      </c>
      <c r="Q44" s="45" t="s">
        <v>59</v>
      </c>
      <c r="R44" s="48" t="s">
        <v>29</v>
      </c>
      <c r="S44" s="95">
        <v>1400000</v>
      </c>
    </row>
    <row r="45" spans="2:19" s="7" customFormat="1" ht="67.5" x14ac:dyDescent="0.2">
      <c r="B45" s="83">
        <f t="shared" si="0"/>
        <v>25</v>
      </c>
      <c r="C45" s="23" t="s">
        <v>37</v>
      </c>
      <c r="D45" s="23" t="s">
        <v>55</v>
      </c>
      <c r="E45" s="22" t="s">
        <v>56</v>
      </c>
      <c r="F45" s="88" t="s">
        <v>117</v>
      </c>
      <c r="G45" s="11">
        <v>876</v>
      </c>
      <c r="H45" s="9" t="s">
        <v>35</v>
      </c>
      <c r="I45" s="11" t="s">
        <v>27</v>
      </c>
      <c r="J45" s="12">
        <v>37401</v>
      </c>
      <c r="K45" s="10" t="s">
        <v>28</v>
      </c>
      <c r="L45" s="61">
        <v>2357640</v>
      </c>
      <c r="M45" s="24" t="s">
        <v>144</v>
      </c>
      <c r="N45" s="24" t="s">
        <v>154</v>
      </c>
      <c r="O45" s="10" t="s">
        <v>50</v>
      </c>
      <c r="P45" s="45" t="s">
        <v>29</v>
      </c>
      <c r="Q45" s="45" t="s">
        <v>29</v>
      </c>
      <c r="R45" s="48" t="s">
        <v>29</v>
      </c>
      <c r="S45" s="61">
        <v>2357640</v>
      </c>
    </row>
    <row r="46" spans="2:19" s="7" customFormat="1" ht="56.25" x14ac:dyDescent="0.2">
      <c r="B46" s="83">
        <f t="shared" si="0"/>
        <v>26</v>
      </c>
      <c r="C46" s="23" t="s">
        <v>155</v>
      </c>
      <c r="D46" s="23" t="s">
        <v>155</v>
      </c>
      <c r="E46" s="22" t="s">
        <v>156</v>
      </c>
      <c r="F46" s="22" t="s">
        <v>202</v>
      </c>
      <c r="G46" s="11">
        <v>876</v>
      </c>
      <c r="H46" s="9" t="s">
        <v>35</v>
      </c>
      <c r="I46" s="11">
        <v>1</v>
      </c>
      <c r="J46" s="12">
        <v>37401</v>
      </c>
      <c r="K46" s="10" t="s">
        <v>28</v>
      </c>
      <c r="L46" s="13">
        <v>3420000</v>
      </c>
      <c r="M46" s="24" t="s">
        <v>144</v>
      </c>
      <c r="N46" s="24" t="s">
        <v>153</v>
      </c>
      <c r="O46" s="10" t="s">
        <v>50</v>
      </c>
      <c r="P46" s="45" t="s">
        <v>29</v>
      </c>
      <c r="Q46" s="45" t="s">
        <v>59</v>
      </c>
      <c r="R46" s="48" t="s">
        <v>29</v>
      </c>
      <c r="S46" s="61">
        <v>684000</v>
      </c>
    </row>
    <row r="47" spans="2:19" s="7" customFormat="1" ht="67.5" x14ac:dyDescent="0.2">
      <c r="B47" s="83">
        <f t="shared" si="0"/>
        <v>27</v>
      </c>
      <c r="C47" s="23" t="s">
        <v>157</v>
      </c>
      <c r="D47" s="30" t="s">
        <v>158</v>
      </c>
      <c r="E47" s="22" t="s">
        <v>159</v>
      </c>
      <c r="F47" s="22" t="s">
        <v>202</v>
      </c>
      <c r="G47" s="11">
        <v>796</v>
      </c>
      <c r="H47" s="9" t="s">
        <v>57</v>
      </c>
      <c r="I47" s="11" t="s">
        <v>27</v>
      </c>
      <c r="J47" s="12">
        <v>37401</v>
      </c>
      <c r="K47" s="10" t="s">
        <v>28</v>
      </c>
      <c r="L47" s="13">
        <v>1750000</v>
      </c>
      <c r="M47" s="24" t="s">
        <v>148</v>
      </c>
      <c r="N47" s="24" t="s">
        <v>79</v>
      </c>
      <c r="O47" s="10" t="s">
        <v>50</v>
      </c>
      <c r="P47" s="45" t="s">
        <v>29</v>
      </c>
      <c r="Q47" s="45" t="s">
        <v>59</v>
      </c>
      <c r="R47" s="48" t="s">
        <v>29</v>
      </c>
      <c r="S47" s="13">
        <v>1750000</v>
      </c>
    </row>
    <row r="48" spans="2:19" s="7" customFormat="1" ht="67.5" x14ac:dyDescent="0.2">
      <c r="B48" s="83">
        <f t="shared" si="0"/>
        <v>28</v>
      </c>
      <c r="C48" s="9" t="s">
        <v>160</v>
      </c>
      <c r="D48" s="30" t="s">
        <v>161</v>
      </c>
      <c r="E48" s="22" t="s">
        <v>49</v>
      </c>
      <c r="F48" s="22" t="s">
        <v>202</v>
      </c>
      <c r="G48" s="11">
        <v>114</v>
      </c>
      <c r="H48" s="9" t="s">
        <v>162</v>
      </c>
      <c r="I48" s="11" t="s">
        <v>27</v>
      </c>
      <c r="J48" s="12">
        <v>37401</v>
      </c>
      <c r="K48" s="10" t="s">
        <v>28</v>
      </c>
      <c r="L48" s="13">
        <v>4104780502.3499999</v>
      </c>
      <c r="M48" s="24" t="s">
        <v>148</v>
      </c>
      <c r="N48" s="24" t="s">
        <v>153</v>
      </c>
      <c r="O48" s="10" t="s">
        <v>50</v>
      </c>
      <c r="P48" s="45" t="s">
        <v>29</v>
      </c>
      <c r="Q48" s="45" t="s">
        <v>59</v>
      </c>
      <c r="R48" s="48" t="s">
        <v>29</v>
      </c>
      <c r="S48" s="13">
        <v>820956100.47000003</v>
      </c>
    </row>
    <row r="49" spans="2:19" s="7" customFormat="1" ht="67.5" x14ac:dyDescent="0.2">
      <c r="B49" s="83">
        <f t="shared" si="0"/>
        <v>29</v>
      </c>
      <c r="C49" s="9" t="s">
        <v>160</v>
      </c>
      <c r="D49" s="30" t="s">
        <v>161</v>
      </c>
      <c r="E49" s="22" t="s">
        <v>49</v>
      </c>
      <c r="F49" s="22" t="s">
        <v>202</v>
      </c>
      <c r="G49" s="11">
        <v>114</v>
      </c>
      <c r="H49" s="9" t="s">
        <v>162</v>
      </c>
      <c r="I49" s="11" t="s">
        <v>27</v>
      </c>
      <c r="J49" s="12">
        <v>37401</v>
      </c>
      <c r="K49" s="10" t="s">
        <v>28</v>
      </c>
      <c r="L49" s="13">
        <v>9628264403.2999992</v>
      </c>
      <c r="M49" s="24" t="s">
        <v>148</v>
      </c>
      <c r="N49" s="24" t="s">
        <v>153</v>
      </c>
      <c r="O49" s="10" t="s">
        <v>50</v>
      </c>
      <c r="P49" s="45" t="s">
        <v>29</v>
      </c>
      <c r="Q49" s="45" t="s">
        <v>59</v>
      </c>
      <c r="R49" s="48" t="s">
        <v>29</v>
      </c>
      <c r="S49" s="13">
        <v>1925652880.6600001</v>
      </c>
    </row>
    <row r="50" spans="2:19" s="7" customFormat="1" ht="45" x14ac:dyDescent="0.2">
      <c r="B50" s="83">
        <f t="shared" si="0"/>
        <v>30</v>
      </c>
      <c r="C50" s="23" t="s">
        <v>163</v>
      </c>
      <c r="D50" s="23" t="s">
        <v>164</v>
      </c>
      <c r="E50" s="22" t="s">
        <v>165</v>
      </c>
      <c r="F50" s="88" t="s">
        <v>117</v>
      </c>
      <c r="G50" s="11">
        <v>796</v>
      </c>
      <c r="H50" s="9" t="s">
        <v>57</v>
      </c>
      <c r="I50" s="11">
        <v>6</v>
      </c>
      <c r="J50" s="12">
        <v>37401</v>
      </c>
      <c r="K50" s="10" t="s">
        <v>28</v>
      </c>
      <c r="L50" s="13">
        <v>1357408.26</v>
      </c>
      <c r="M50" s="24" t="s">
        <v>144</v>
      </c>
      <c r="N50" s="24" t="s">
        <v>88</v>
      </c>
      <c r="O50" s="10" t="s">
        <v>58</v>
      </c>
      <c r="P50" s="45" t="s">
        <v>59</v>
      </c>
      <c r="Q50" s="45" t="s">
        <v>29</v>
      </c>
      <c r="R50" s="48" t="s">
        <v>29</v>
      </c>
      <c r="S50" s="81">
        <v>0</v>
      </c>
    </row>
    <row r="51" spans="2:19" s="7" customFormat="1" ht="191.25" x14ac:dyDescent="0.2">
      <c r="B51" s="83">
        <f t="shared" si="0"/>
        <v>31</v>
      </c>
      <c r="C51" s="23" t="s">
        <v>131</v>
      </c>
      <c r="D51" s="23" t="s">
        <v>131</v>
      </c>
      <c r="E51" s="22" t="s">
        <v>166</v>
      </c>
      <c r="F51" s="22" t="s">
        <v>167</v>
      </c>
      <c r="G51" s="11">
        <v>876</v>
      </c>
      <c r="H51" s="9" t="s">
        <v>35</v>
      </c>
      <c r="I51" s="11" t="s">
        <v>27</v>
      </c>
      <c r="J51" s="12">
        <v>37401</v>
      </c>
      <c r="K51" s="10" t="s">
        <v>28</v>
      </c>
      <c r="L51" s="13">
        <v>911719.92</v>
      </c>
      <c r="M51" s="24" t="s">
        <v>168</v>
      </c>
      <c r="N51" s="24" t="s">
        <v>169</v>
      </c>
      <c r="O51" s="10" t="s">
        <v>61</v>
      </c>
      <c r="P51" s="45" t="s">
        <v>29</v>
      </c>
      <c r="Q51" s="45" t="s">
        <v>29</v>
      </c>
      <c r="R51" s="48" t="s">
        <v>29</v>
      </c>
      <c r="S51" s="81">
        <v>0</v>
      </c>
    </row>
    <row r="52" spans="2:19" s="7" customFormat="1" ht="67.5" x14ac:dyDescent="0.2">
      <c r="B52" s="83">
        <f t="shared" si="0"/>
        <v>32</v>
      </c>
      <c r="C52" s="23" t="s">
        <v>133</v>
      </c>
      <c r="D52" s="23" t="s">
        <v>132</v>
      </c>
      <c r="E52" s="22" t="s">
        <v>170</v>
      </c>
      <c r="F52" s="22" t="s">
        <v>171</v>
      </c>
      <c r="G52" s="11">
        <v>876</v>
      </c>
      <c r="H52" s="9" t="s">
        <v>35</v>
      </c>
      <c r="I52" s="11" t="s">
        <v>27</v>
      </c>
      <c r="J52" s="12">
        <v>37401</v>
      </c>
      <c r="K52" s="10" t="s">
        <v>28</v>
      </c>
      <c r="L52" s="13">
        <v>2526000</v>
      </c>
      <c r="M52" s="24" t="s">
        <v>172</v>
      </c>
      <c r="N52" s="24" t="s">
        <v>169</v>
      </c>
      <c r="O52" s="10" t="s">
        <v>58</v>
      </c>
      <c r="P52" s="45" t="s">
        <v>59</v>
      </c>
      <c r="Q52" s="45" t="s">
        <v>29</v>
      </c>
      <c r="R52" s="48" t="s">
        <v>29</v>
      </c>
      <c r="S52" s="81">
        <v>0</v>
      </c>
    </row>
    <row r="53" spans="2:19" s="7" customFormat="1" ht="67.5" x14ac:dyDescent="0.2">
      <c r="B53" s="83">
        <f t="shared" si="0"/>
        <v>33</v>
      </c>
      <c r="C53" s="30" t="s">
        <v>173</v>
      </c>
      <c r="D53" s="30" t="s">
        <v>173</v>
      </c>
      <c r="E53" s="10" t="s">
        <v>174</v>
      </c>
      <c r="F53" s="88" t="s">
        <v>117</v>
      </c>
      <c r="G53" s="11">
        <v>876</v>
      </c>
      <c r="H53" s="9" t="s">
        <v>35</v>
      </c>
      <c r="I53" s="11" t="s">
        <v>27</v>
      </c>
      <c r="J53" s="12">
        <v>37401</v>
      </c>
      <c r="K53" s="10" t="s">
        <v>28</v>
      </c>
      <c r="L53" s="13">
        <v>217999.99</v>
      </c>
      <c r="M53" s="24" t="s">
        <v>175</v>
      </c>
      <c r="N53" s="24" t="s">
        <v>176</v>
      </c>
      <c r="O53" s="10" t="s">
        <v>58</v>
      </c>
      <c r="P53" s="45" t="s">
        <v>59</v>
      </c>
      <c r="Q53" s="45" t="s">
        <v>59</v>
      </c>
      <c r="R53" s="48" t="s">
        <v>29</v>
      </c>
      <c r="S53" s="81">
        <v>0</v>
      </c>
    </row>
    <row r="54" spans="2:19" s="7" customFormat="1" ht="67.5" x14ac:dyDescent="0.2">
      <c r="B54" s="83">
        <f t="shared" si="0"/>
        <v>34</v>
      </c>
      <c r="C54" s="23" t="s">
        <v>83</v>
      </c>
      <c r="D54" s="23" t="s">
        <v>83</v>
      </c>
      <c r="E54" s="22" t="s">
        <v>177</v>
      </c>
      <c r="F54" s="22" t="s">
        <v>80</v>
      </c>
      <c r="G54" s="11">
        <v>876</v>
      </c>
      <c r="H54" s="9" t="s">
        <v>35</v>
      </c>
      <c r="I54" s="11" t="s">
        <v>27</v>
      </c>
      <c r="J54" s="12">
        <v>37401</v>
      </c>
      <c r="K54" s="10" t="s">
        <v>28</v>
      </c>
      <c r="L54" s="13">
        <v>1160282.2</v>
      </c>
      <c r="M54" s="24" t="s">
        <v>172</v>
      </c>
      <c r="N54" s="24" t="s">
        <v>169</v>
      </c>
      <c r="O54" s="10" t="s">
        <v>50</v>
      </c>
      <c r="P54" s="45" t="s">
        <v>29</v>
      </c>
      <c r="Q54" s="45" t="s">
        <v>59</v>
      </c>
      <c r="R54" s="48" t="s">
        <v>29</v>
      </c>
      <c r="S54" s="81">
        <v>0</v>
      </c>
    </row>
    <row r="55" spans="2:19" s="7" customFormat="1" ht="67.5" x14ac:dyDescent="0.2">
      <c r="B55" s="83">
        <f t="shared" si="0"/>
        <v>35</v>
      </c>
      <c r="C55" s="23" t="s">
        <v>178</v>
      </c>
      <c r="D55" s="23" t="s">
        <v>178</v>
      </c>
      <c r="E55" s="22" t="s">
        <v>179</v>
      </c>
      <c r="F55" s="22" t="s">
        <v>80</v>
      </c>
      <c r="G55" s="11">
        <v>876</v>
      </c>
      <c r="H55" s="9" t="s">
        <v>35</v>
      </c>
      <c r="I55" s="11" t="s">
        <v>27</v>
      </c>
      <c r="J55" s="12">
        <v>37401</v>
      </c>
      <c r="K55" s="10" t="s">
        <v>28</v>
      </c>
      <c r="L55" s="13">
        <v>5623290</v>
      </c>
      <c r="M55" s="24" t="s">
        <v>180</v>
      </c>
      <c r="N55" s="24" t="s">
        <v>181</v>
      </c>
      <c r="O55" s="10" t="s">
        <v>50</v>
      </c>
      <c r="P55" s="45" t="s">
        <v>29</v>
      </c>
      <c r="Q55" s="45" t="s">
        <v>59</v>
      </c>
      <c r="R55" s="48" t="s">
        <v>29</v>
      </c>
      <c r="S55" s="13">
        <v>1874430</v>
      </c>
    </row>
    <row r="56" spans="2:19" s="7" customFormat="1" ht="67.5" x14ac:dyDescent="0.2">
      <c r="B56" s="83">
        <f t="shared" si="0"/>
        <v>36</v>
      </c>
      <c r="C56" s="23" t="s">
        <v>84</v>
      </c>
      <c r="D56" s="23" t="s">
        <v>142</v>
      </c>
      <c r="E56" s="22" t="s">
        <v>182</v>
      </c>
      <c r="F56" s="88" t="s">
        <v>117</v>
      </c>
      <c r="G56" s="11">
        <v>876</v>
      </c>
      <c r="H56" s="9" t="s">
        <v>35</v>
      </c>
      <c r="I56" s="11" t="s">
        <v>27</v>
      </c>
      <c r="J56" s="12">
        <v>37401</v>
      </c>
      <c r="K56" s="10" t="s">
        <v>28</v>
      </c>
      <c r="L56" s="13">
        <v>561680</v>
      </c>
      <c r="M56" s="24" t="s">
        <v>183</v>
      </c>
      <c r="N56" s="24" t="s">
        <v>184</v>
      </c>
      <c r="O56" s="10" t="s">
        <v>58</v>
      </c>
      <c r="P56" s="45" t="s">
        <v>59</v>
      </c>
      <c r="Q56" s="45" t="s">
        <v>29</v>
      </c>
      <c r="R56" s="48" t="s">
        <v>29</v>
      </c>
      <c r="S56" s="81">
        <v>0</v>
      </c>
    </row>
    <row r="57" spans="2:19" s="7" customFormat="1" ht="56.25" x14ac:dyDescent="0.2">
      <c r="B57" s="83">
        <f t="shared" si="0"/>
        <v>37</v>
      </c>
      <c r="C57" s="23" t="s">
        <v>185</v>
      </c>
      <c r="D57" s="23" t="s">
        <v>186</v>
      </c>
      <c r="E57" s="22" t="s">
        <v>187</v>
      </c>
      <c r="F57" s="22" t="s">
        <v>202</v>
      </c>
      <c r="G57" s="11">
        <v>796</v>
      </c>
      <c r="H57" s="9" t="s">
        <v>57</v>
      </c>
      <c r="I57" s="11">
        <v>1</v>
      </c>
      <c r="J57" s="12">
        <v>37401</v>
      </c>
      <c r="K57" s="10" t="s">
        <v>28</v>
      </c>
      <c r="L57" s="13">
        <v>3200000</v>
      </c>
      <c r="M57" s="24" t="s">
        <v>180</v>
      </c>
      <c r="N57" s="24" t="s">
        <v>188</v>
      </c>
      <c r="O57" s="10" t="s">
        <v>50</v>
      </c>
      <c r="P57" s="45" t="s">
        <v>29</v>
      </c>
      <c r="Q57" s="45" t="s">
        <v>59</v>
      </c>
      <c r="R57" s="48" t="s">
        <v>29</v>
      </c>
      <c r="S57" s="13">
        <v>640000</v>
      </c>
    </row>
    <row r="58" spans="2:19" s="7" customFormat="1" ht="67.5" x14ac:dyDescent="0.2">
      <c r="B58" s="83">
        <f t="shared" si="0"/>
        <v>38</v>
      </c>
      <c r="C58" s="23" t="s">
        <v>37</v>
      </c>
      <c r="D58" s="30" t="s">
        <v>55</v>
      </c>
      <c r="E58" s="22" t="s">
        <v>191</v>
      </c>
      <c r="F58" s="22" t="s">
        <v>202</v>
      </c>
      <c r="G58" s="11">
        <v>876</v>
      </c>
      <c r="H58" s="9" t="s">
        <v>35</v>
      </c>
      <c r="I58" s="11" t="s">
        <v>27</v>
      </c>
      <c r="J58" s="12">
        <v>37401</v>
      </c>
      <c r="K58" s="10" t="s">
        <v>28</v>
      </c>
      <c r="L58" s="61">
        <v>150000</v>
      </c>
      <c r="M58" s="24" t="s">
        <v>189</v>
      </c>
      <c r="N58" s="24" t="s">
        <v>192</v>
      </c>
      <c r="O58" s="10" t="s">
        <v>50</v>
      </c>
      <c r="P58" s="45" t="s">
        <v>29</v>
      </c>
      <c r="Q58" s="45" t="s">
        <v>29</v>
      </c>
      <c r="R58" s="48" t="s">
        <v>29</v>
      </c>
      <c r="S58" s="13">
        <v>150000</v>
      </c>
    </row>
    <row r="59" spans="2:19" s="7" customFormat="1" ht="45" x14ac:dyDescent="0.2">
      <c r="B59" s="83">
        <f t="shared" si="0"/>
        <v>39</v>
      </c>
      <c r="C59" s="23" t="s">
        <v>193</v>
      </c>
      <c r="D59" s="30" t="s">
        <v>197</v>
      </c>
      <c r="E59" s="22" t="s">
        <v>194</v>
      </c>
      <c r="F59" s="88" t="s">
        <v>117</v>
      </c>
      <c r="G59" s="11">
        <v>796</v>
      </c>
      <c r="H59" s="9" t="s">
        <v>57</v>
      </c>
      <c r="I59" s="11">
        <v>644</v>
      </c>
      <c r="J59" s="12">
        <v>37401</v>
      </c>
      <c r="K59" s="10" t="s">
        <v>28</v>
      </c>
      <c r="L59" s="13">
        <v>903131.91999999993</v>
      </c>
      <c r="M59" s="24" t="s">
        <v>86</v>
      </c>
      <c r="N59" s="24" t="s">
        <v>169</v>
      </c>
      <c r="O59" s="10" t="s">
        <v>58</v>
      </c>
      <c r="P59" s="45" t="s">
        <v>59</v>
      </c>
      <c r="Q59" s="45" t="s">
        <v>29</v>
      </c>
      <c r="R59" s="48" t="s">
        <v>29</v>
      </c>
      <c r="S59" s="13">
        <v>903131.91999999993</v>
      </c>
    </row>
    <row r="60" spans="2:19" s="7" customFormat="1" ht="45.75" customHeight="1" x14ac:dyDescent="0.2">
      <c r="B60" s="83">
        <f t="shared" si="0"/>
        <v>40</v>
      </c>
      <c r="C60" s="23" t="s">
        <v>193</v>
      </c>
      <c r="D60" s="23" t="s">
        <v>195</v>
      </c>
      <c r="E60" s="22" t="s">
        <v>196</v>
      </c>
      <c r="F60" s="88" t="s">
        <v>117</v>
      </c>
      <c r="G60" s="11">
        <v>796</v>
      </c>
      <c r="H60" s="9" t="s">
        <v>57</v>
      </c>
      <c r="I60" s="11">
        <v>44</v>
      </c>
      <c r="J60" s="12">
        <v>37401</v>
      </c>
      <c r="K60" s="10" t="s">
        <v>28</v>
      </c>
      <c r="L60" s="13">
        <v>343950</v>
      </c>
      <c r="M60" s="24" t="s">
        <v>86</v>
      </c>
      <c r="N60" s="24" t="s">
        <v>169</v>
      </c>
      <c r="O60" s="10" t="s">
        <v>58</v>
      </c>
      <c r="P60" s="45" t="s">
        <v>59</v>
      </c>
      <c r="Q60" s="45" t="s">
        <v>29</v>
      </c>
      <c r="R60" s="48" t="s">
        <v>29</v>
      </c>
      <c r="S60" s="13">
        <v>343950</v>
      </c>
    </row>
    <row r="61" spans="2:19" s="7" customFormat="1" ht="178.5" customHeight="1" x14ac:dyDescent="0.2">
      <c r="B61" s="83">
        <f t="shared" si="0"/>
        <v>41</v>
      </c>
      <c r="C61" s="23" t="s">
        <v>131</v>
      </c>
      <c r="D61" s="23" t="s">
        <v>131</v>
      </c>
      <c r="E61" s="22" t="s">
        <v>166</v>
      </c>
      <c r="F61" s="22" t="s">
        <v>167</v>
      </c>
      <c r="G61" s="11">
        <v>876</v>
      </c>
      <c r="H61" s="9" t="s">
        <v>35</v>
      </c>
      <c r="I61" s="11" t="s">
        <v>27</v>
      </c>
      <c r="J61" s="12">
        <v>37401</v>
      </c>
      <c r="K61" s="10" t="s">
        <v>28</v>
      </c>
      <c r="L61" s="13">
        <v>956748.72</v>
      </c>
      <c r="M61" s="24" t="s">
        <v>86</v>
      </c>
      <c r="N61" s="24" t="s">
        <v>198</v>
      </c>
      <c r="O61" s="10" t="s">
        <v>58</v>
      </c>
      <c r="P61" s="45" t="s">
        <v>59</v>
      </c>
      <c r="Q61" s="45" t="s">
        <v>29</v>
      </c>
      <c r="R61" s="48" t="s">
        <v>29</v>
      </c>
      <c r="S61" s="13">
        <v>637832.48</v>
      </c>
    </row>
    <row r="62" spans="2:19" s="7" customFormat="1" ht="254.25" customHeight="1" x14ac:dyDescent="0.2">
      <c r="B62" s="83">
        <f t="shared" si="0"/>
        <v>42</v>
      </c>
      <c r="C62" s="23" t="s">
        <v>133</v>
      </c>
      <c r="D62" s="23" t="s">
        <v>132</v>
      </c>
      <c r="E62" s="22" t="s">
        <v>170</v>
      </c>
      <c r="F62" s="22" t="s">
        <v>199</v>
      </c>
      <c r="G62" s="11">
        <v>876</v>
      </c>
      <c r="H62" s="9" t="s">
        <v>35</v>
      </c>
      <c r="I62" s="11" t="s">
        <v>27</v>
      </c>
      <c r="J62" s="12">
        <v>37401</v>
      </c>
      <c r="K62" s="10" t="s">
        <v>28</v>
      </c>
      <c r="L62" s="61" t="s">
        <v>230</v>
      </c>
      <c r="M62" s="24" t="s">
        <v>86</v>
      </c>
      <c r="N62" s="24" t="s">
        <v>198</v>
      </c>
      <c r="O62" s="10" t="s">
        <v>58</v>
      </c>
      <c r="P62" s="45" t="s">
        <v>59</v>
      </c>
      <c r="Q62" s="45" t="s">
        <v>29</v>
      </c>
      <c r="R62" s="48" t="s">
        <v>29</v>
      </c>
      <c r="S62" s="61" t="s">
        <v>207</v>
      </c>
    </row>
    <row r="63" spans="2:19" s="7" customFormat="1" ht="45" x14ac:dyDescent="0.2">
      <c r="B63" s="83">
        <f t="shared" si="0"/>
        <v>43</v>
      </c>
      <c r="C63" s="23" t="s">
        <v>193</v>
      </c>
      <c r="D63" s="30" t="s">
        <v>197</v>
      </c>
      <c r="E63" s="22" t="s">
        <v>194</v>
      </c>
      <c r="F63" s="88" t="s">
        <v>117</v>
      </c>
      <c r="G63" s="11">
        <v>796</v>
      </c>
      <c r="H63" s="9" t="s">
        <v>57</v>
      </c>
      <c r="I63" s="11">
        <v>210</v>
      </c>
      <c r="J63" s="12">
        <v>37401</v>
      </c>
      <c r="K63" s="10" t="s">
        <v>28</v>
      </c>
      <c r="L63" s="13">
        <v>450240</v>
      </c>
      <c r="M63" s="24" t="s">
        <v>86</v>
      </c>
      <c r="N63" s="24" t="s">
        <v>176</v>
      </c>
      <c r="O63" s="10" t="s">
        <v>58</v>
      </c>
      <c r="P63" s="45" t="s">
        <v>59</v>
      </c>
      <c r="Q63" s="45" t="s">
        <v>29</v>
      </c>
      <c r="R63" s="48" t="s">
        <v>29</v>
      </c>
      <c r="S63" s="13">
        <v>450240</v>
      </c>
    </row>
    <row r="64" spans="2:19" s="7" customFormat="1" ht="67.5" x14ac:dyDescent="0.2">
      <c r="B64" s="83">
        <f t="shared" si="0"/>
        <v>44</v>
      </c>
      <c r="C64" s="23" t="s">
        <v>63</v>
      </c>
      <c r="D64" s="23" t="s">
        <v>63</v>
      </c>
      <c r="E64" s="22" t="s">
        <v>66</v>
      </c>
      <c r="F64" s="88" t="s">
        <v>117</v>
      </c>
      <c r="G64" s="11">
        <v>876</v>
      </c>
      <c r="H64" s="23" t="s">
        <v>35</v>
      </c>
      <c r="I64" s="11" t="s">
        <v>27</v>
      </c>
      <c r="J64" s="12">
        <v>37401</v>
      </c>
      <c r="K64" s="10" t="s">
        <v>28</v>
      </c>
      <c r="L64" s="13">
        <v>843700</v>
      </c>
      <c r="M64" s="24" t="s">
        <v>169</v>
      </c>
      <c r="N64" s="93" t="s">
        <v>79</v>
      </c>
      <c r="O64" s="10" t="s">
        <v>50</v>
      </c>
      <c r="P64" s="45" t="s">
        <v>29</v>
      </c>
      <c r="Q64" s="45" t="s">
        <v>29</v>
      </c>
      <c r="R64" s="48" t="s">
        <v>29</v>
      </c>
      <c r="S64" s="13">
        <v>843700</v>
      </c>
    </row>
    <row r="65" spans="2:19" s="7" customFormat="1" ht="45" x14ac:dyDescent="0.2">
      <c r="B65" s="83">
        <f t="shared" si="0"/>
        <v>45</v>
      </c>
      <c r="C65" s="23" t="s">
        <v>193</v>
      </c>
      <c r="D65" s="30" t="s">
        <v>197</v>
      </c>
      <c r="E65" s="22" t="s">
        <v>204</v>
      </c>
      <c r="F65" s="88" t="s">
        <v>117</v>
      </c>
      <c r="G65" s="11">
        <v>796</v>
      </c>
      <c r="H65" s="9" t="s">
        <v>57</v>
      </c>
      <c r="I65" s="11">
        <v>1</v>
      </c>
      <c r="J65" s="12">
        <v>37401</v>
      </c>
      <c r="K65" s="10" t="s">
        <v>28</v>
      </c>
      <c r="L65" s="13">
        <v>760000</v>
      </c>
      <c r="M65" s="24" t="s">
        <v>169</v>
      </c>
      <c r="N65" s="24" t="s">
        <v>184</v>
      </c>
      <c r="O65" s="10" t="s">
        <v>58</v>
      </c>
      <c r="P65" s="45" t="s">
        <v>59</v>
      </c>
      <c r="Q65" s="45" t="s">
        <v>29</v>
      </c>
      <c r="R65" s="48" t="s">
        <v>29</v>
      </c>
      <c r="S65" s="13">
        <v>760000</v>
      </c>
    </row>
    <row r="66" spans="2:19" s="7" customFormat="1" ht="245.25" customHeight="1" x14ac:dyDescent="0.2">
      <c r="B66" s="83">
        <f t="shared" si="0"/>
        <v>46</v>
      </c>
      <c r="C66" s="23" t="s">
        <v>133</v>
      </c>
      <c r="D66" s="23" t="s">
        <v>132</v>
      </c>
      <c r="E66" s="22" t="s">
        <v>170</v>
      </c>
      <c r="F66" s="22" t="s">
        <v>199</v>
      </c>
      <c r="G66" s="11">
        <v>876</v>
      </c>
      <c r="H66" s="9" t="s">
        <v>35</v>
      </c>
      <c r="I66" s="11" t="s">
        <v>27</v>
      </c>
      <c r="J66" s="12">
        <v>37401</v>
      </c>
      <c r="K66" s="10" t="s">
        <v>28</v>
      </c>
      <c r="L66" s="13">
        <v>1760000</v>
      </c>
      <c r="M66" s="24" t="s">
        <v>169</v>
      </c>
      <c r="N66" s="24" t="s">
        <v>198</v>
      </c>
      <c r="O66" s="10" t="s">
        <v>50</v>
      </c>
      <c r="P66" s="45" t="s">
        <v>29</v>
      </c>
      <c r="Q66" s="45" t="s">
        <v>29</v>
      </c>
      <c r="R66" s="48" t="s">
        <v>29</v>
      </c>
      <c r="S66" s="13">
        <v>1173333.3400000001</v>
      </c>
    </row>
    <row r="67" spans="2:19" s="7" customFormat="1" ht="67.5" x14ac:dyDescent="0.2">
      <c r="B67" s="83">
        <f t="shared" si="0"/>
        <v>47</v>
      </c>
      <c r="C67" s="23" t="s">
        <v>208</v>
      </c>
      <c r="D67" s="23" t="s">
        <v>208</v>
      </c>
      <c r="E67" s="22" t="s">
        <v>209</v>
      </c>
      <c r="F67" s="22" t="s">
        <v>80</v>
      </c>
      <c r="G67" s="11">
        <v>876</v>
      </c>
      <c r="H67" s="9" t="s">
        <v>35</v>
      </c>
      <c r="I67" s="11" t="s">
        <v>27</v>
      </c>
      <c r="J67" s="82">
        <v>65000</v>
      </c>
      <c r="K67" s="22" t="s">
        <v>103</v>
      </c>
      <c r="L67" s="13">
        <v>1473120</v>
      </c>
      <c r="M67" s="24" t="s">
        <v>169</v>
      </c>
      <c r="N67" s="24" t="s">
        <v>210</v>
      </c>
      <c r="O67" s="10" t="s">
        <v>50</v>
      </c>
      <c r="P67" s="45" t="s">
        <v>29</v>
      </c>
      <c r="Q67" s="45" t="s">
        <v>29</v>
      </c>
      <c r="R67" s="48" t="s">
        <v>29</v>
      </c>
      <c r="S67" s="13">
        <v>1473120</v>
      </c>
    </row>
    <row r="68" spans="2:19" s="7" customFormat="1" ht="67.5" x14ac:dyDescent="0.2">
      <c r="B68" s="83">
        <f t="shared" si="0"/>
        <v>48</v>
      </c>
      <c r="C68" s="23" t="s">
        <v>213</v>
      </c>
      <c r="D68" s="23" t="s">
        <v>212</v>
      </c>
      <c r="E68" s="22" t="s">
        <v>211</v>
      </c>
      <c r="F68" s="22" t="s">
        <v>80</v>
      </c>
      <c r="G68" s="11">
        <v>876</v>
      </c>
      <c r="H68" s="23" t="s">
        <v>35</v>
      </c>
      <c r="I68" s="11" t="s">
        <v>27</v>
      </c>
      <c r="J68" s="12">
        <v>37401</v>
      </c>
      <c r="K68" s="10" t="s">
        <v>28</v>
      </c>
      <c r="L68" s="61">
        <v>3600748.08</v>
      </c>
      <c r="M68" s="24" t="s">
        <v>176</v>
      </c>
      <c r="N68" s="24" t="s">
        <v>149</v>
      </c>
      <c r="O68" s="10" t="s">
        <v>50</v>
      </c>
      <c r="P68" s="45" t="s">
        <v>29</v>
      </c>
      <c r="Q68" s="80" t="s">
        <v>59</v>
      </c>
      <c r="R68" s="81" t="s">
        <v>29</v>
      </c>
      <c r="S68" s="61">
        <v>1200249.3600000001</v>
      </c>
    </row>
    <row r="69" spans="2:19" s="7" customFormat="1" ht="67.5" x14ac:dyDescent="0.2">
      <c r="B69" s="83">
        <f t="shared" si="0"/>
        <v>49</v>
      </c>
      <c r="C69" s="23" t="s">
        <v>213</v>
      </c>
      <c r="D69" s="23" t="s">
        <v>212</v>
      </c>
      <c r="E69" s="22" t="s">
        <v>211</v>
      </c>
      <c r="F69" s="22" t="s">
        <v>80</v>
      </c>
      <c r="G69" s="11">
        <v>876</v>
      </c>
      <c r="H69" s="23" t="s">
        <v>35</v>
      </c>
      <c r="I69" s="11" t="s">
        <v>27</v>
      </c>
      <c r="J69" s="12">
        <v>37401</v>
      </c>
      <c r="K69" s="10" t="s">
        <v>28</v>
      </c>
      <c r="L69" s="61">
        <v>17080939.800000001</v>
      </c>
      <c r="M69" s="24" t="s">
        <v>176</v>
      </c>
      <c r="N69" s="24" t="s">
        <v>149</v>
      </c>
      <c r="O69" s="10" t="s">
        <v>50</v>
      </c>
      <c r="P69" s="45" t="s">
        <v>29</v>
      </c>
      <c r="Q69" s="80" t="s">
        <v>59</v>
      </c>
      <c r="R69" s="81" t="s">
        <v>29</v>
      </c>
      <c r="S69" s="61">
        <v>5693646.5999999996</v>
      </c>
    </row>
    <row r="70" spans="2:19" s="7" customFormat="1" ht="45" x14ac:dyDescent="0.2">
      <c r="B70" s="83">
        <f t="shared" si="0"/>
        <v>50</v>
      </c>
      <c r="C70" s="23" t="s">
        <v>193</v>
      </c>
      <c r="D70" s="23" t="s">
        <v>215</v>
      </c>
      <c r="E70" s="22" t="s">
        <v>216</v>
      </c>
      <c r="F70" s="88" t="s">
        <v>117</v>
      </c>
      <c r="G70" s="11">
        <v>796</v>
      </c>
      <c r="H70" s="9" t="s">
        <v>57</v>
      </c>
      <c r="I70" s="24">
        <v>1</v>
      </c>
      <c r="J70" s="12">
        <v>37401</v>
      </c>
      <c r="K70" s="10" t="s">
        <v>28</v>
      </c>
      <c r="L70" s="61">
        <v>1468800</v>
      </c>
      <c r="M70" s="24" t="s">
        <v>154</v>
      </c>
      <c r="N70" s="24" t="s">
        <v>217</v>
      </c>
      <c r="O70" s="10" t="s">
        <v>58</v>
      </c>
      <c r="P70" s="45" t="s">
        <v>59</v>
      </c>
      <c r="Q70" s="45" t="s">
        <v>29</v>
      </c>
      <c r="R70" s="48" t="s">
        <v>29</v>
      </c>
      <c r="S70" s="61">
        <v>1468800</v>
      </c>
    </row>
    <row r="71" spans="2:19" s="7" customFormat="1" ht="45" x14ac:dyDescent="0.2">
      <c r="B71" s="83">
        <f t="shared" si="0"/>
        <v>51</v>
      </c>
      <c r="C71" s="23" t="s">
        <v>193</v>
      </c>
      <c r="D71" s="30" t="s">
        <v>197</v>
      </c>
      <c r="E71" s="22" t="s">
        <v>218</v>
      </c>
      <c r="F71" s="88" t="s">
        <v>117</v>
      </c>
      <c r="G71" s="11">
        <v>796</v>
      </c>
      <c r="H71" s="9" t="s">
        <v>57</v>
      </c>
      <c r="I71" s="11">
        <v>110</v>
      </c>
      <c r="J71" s="12">
        <v>37401</v>
      </c>
      <c r="K71" s="10" t="s">
        <v>28</v>
      </c>
      <c r="L71" s="13">
        <v>700350</v>
      </c>
      <c r="M71" s="24" t="s">
        <v>154</v>
      </c>
      <c r="N71" s="24" t="s">
        <v>118</v>
      </c>
      <c r="O71" s="10" t="s">
        <v>58</v>
      </c>
      <c r="P71" s="45" t="s">
        <v>59</v>
      </c>
      <c r="Q71" s="45" t="s">
        <v>29</v>
      </c>
      <c r="R71" s="48" t="s">
        <v>29</v>
      </c>
      <c r="S71" s="13">
        <v>700350</v>
      </c>
    </row>
    <row r="72" spans="2:19" s="7" customFormat="1" ht="67.5" x14ac:dyDescent="0.2">
      <c r="B72" s="83">
        <f t="shared" si="0"/>
        <v>52</v>
      </c>
      <c r="C72" s="23" t="s">
        <v>37</v>
      </c>
      <c r="D72" s="23" t="s">
        <v>55</v>
      </c>
      <c r="E72" s="22" t="s">
        <v>56</v>
      </c>
      <c r="F72" s="84" t="s">
        <v>117</v>
      </c>
      <c r="G72" s="24">
        <v>876</v>
      </c>
      <c r="H72" s="23" t="s">
        <v>35</v>
      </c>
      <c r="I72" s="24" t="s">
        <v>27</v>
      </c>
      <c r="J72" s="82">
        <v>37401</v>
      </c>
      <c r="K72" s="22" t="s">
        <v>28</v>
      </c>
      <c r="L72" s="61">
        <v>2357640</v>
      </c>
      <c r="M72" s="24" t="s">
        <v>104</v>
      </c>
      <c r="N72" s="24" t="s">
        <v>105</v>
      </c>
      <c r="O72" s="10" t="s">
        <v>50</v>
      </c>
      <c r="P72" s="80" t="s">
        <v>29</v>
      </c>
      <c r="Q72" s="80" t="s">
        <v>29</v>
      </c>
      <c r="R72" s="81" t="s">
        <v>29</v>
      </c>
      <c r="S72" s="61">
        <v>2357640</v>
      </c>
    </row>
    <row r="73" spans="2:19" s="7" customFormat="1" ht="56.25" x14ac:dyDescent="0.2">
      <c r="B73" s="83">
        <f t="shared" si="0"/>
        <v>53</v>
      </c>
      <c r="C73" s="23" t="s">
        <v>193</v>
      </c>
      <c r="D73" s="30" t="s">
        <v>197</v>
      </c>
      <c r="E73" s="87" t="s">
        <v>220</v>
      </c>
      <c r="F73" s="88" t="s">
        <v>117</v>
      </c>
      <c r="G73" s="90">
        <v>876</v>
      </c>
      <c r="H73" s="81" t="s">
        <v>35</v>
      </c>
      <c r="I73" s="90">
        <v>1</v>
      </c>
      <c r="J73" s="89">
        <v>37401</v>
      </c>
      <c r="K73" s="22" t="s">
        <v>28</v>
      </c>
      <c r="L73" s="61">
        <v>534978.37</v>
      </c>
      <c r="M73" s="24" t="s">
        <v>228</v>
      </c>
      <c r="N73" s="91" t="s">
        <v>124</v>
      </c>
      <c r="O73" s="22" t="s">
        <v>50</v>
      </c>
      <c r="P73" s="80" t="s">
        <v>29</v>
      </c>
      <c r="Q73" s="80" t="s">
        <v>29</v>
      </c>
      <c r="R73" s="81" t="s">
        <v>29</v>
      </c>
      <c r="S73" s="96">
        <v>534978.37</v>
      </c>
    </row>
    <row r="74" spans="2:19" s="7" customFormat="1" ht="56.25" x14ac:dyDescent="0.2">
      <c r="B74" s="83">
        <f t="shared" si="0"/>
        <v>54</v>
      </c>
      <c r="C74" s="23" t="s">
        <v>235</v>
      </c>
      <c r="D74" s="30" t="s">
        <v>234</v>
      </c>
      <c r="E74" s="87" t="s">
        <v>233</v>
      </c>
      <c r="F74" s="22" t="s">
        <v>240</v>
      </c>
      <c r="G74" s="90">
        <v>877</v>
      </c>
      <c r="H74" s="81" t="s">
        <v>35</v>
      </c>
      <c r="I74" s="90">
        <v>1</v>
      </c>
      <c r="J74" s="89">
        <v>37401</v>
      </c>
      <c r="K74" s="22" t="s">
        <v>28</v>
      </c>
      <c r="L74" s="61">
        <v>1100000</v>
      </c>
      <c r="M74" s="24" t="s">
        <v>228</v>
      </c>
      <c r="N74" s="24" t="s">
        <v>236</v>
      </c>
      <c r="O74" s="22" t="s">
        <v>50</v>
      </c>
      <c r="P74" s="80" t="s">
        <v>29</v>
      </c>
      <c r="Q74" s="80" t="s">
        <v>59</v>
      </c>
      <c r="R74" s="81" t="s">
        <v>29</v>
      </c>
      <c r="S74" s="97">
        <v>458333.33</v>
      </c>
    </row>
    <row r="75" spans="2:19" s="7" customFormat="1" ht="56.25" x14ac:dyDescent="0.2">
      <c r="B75" s="83">
        <f t="shared" si="0"/>
        <v>55</v>
      </c>
      <c r="C75" s="23" t="s">
        <v>213</v>
      </c>
      <c r="D75" s="30" t="s">
        <v>212</v>
      </c>
      <c r="E75" s="87" t="s">
        <v>237</v>
      </c>
      <c r="F75" s="22" t="s">
        <v>240</v>
      </c>
      <c r="G75" s="90">
        <v>878</v>
      </c>
      <c r="H75" s="81" t="s">
        <v>35</v>
      </c>
      <c r="I75" s="90">
        <v>1</v>
      </c>
      <c r="J75" s="89">
        <v>37401</v>
      </c>
      <c r="K75" s="22" t="s">
        <v>28</v>
      </c>
      <c r="L75" s="61">
        <v>1300828.17</v>
      </c>
      <c r="M75" s="24" t="s">
        <v>238</v>
      </c>
      <c r="N75" s="24" t="s">
        <v>239</v>
      </c>
      <c r="O75" s="22" t="s">
        <v>50</v>
      </c>
      <c r="P75" s="80" t="s">
        <v>29</v>
      </c>
      <c r="Q75" s="80" t="s">
        <v>29</v>
      </c>
      <c r="R75" s="81" t="s">
        <v>29</v>
      </c>
      <c r="S75" s="97">
        <v>433609.39</v>
      </c>
    </row>
    <row r="76" spans="2:19" s="7" customFormat="1" ht="56.25" x14ac:dyDescent="0.2">
      <c r="B76" s="83">
        <f t="shared" si="0"/>
        <v>56</v>
      </c>
      <c r="C76" s="30" t="s">
        <v>116</v>
      </c>
      <c r="D76" s="30" t="s">
        <v>87</v>
      </c>
      <c r="E76" s="22" t="s">
        <v>224</v>
      </c>
      <c r="F76" s="84" t="s">
        <v>225</v>
      </c>
      <c r="G76" s="85">
        <v>796</v>
      </c>
      <c r="H76" s="86" t="s">
        <v>57</v>
      </c>
      <c r="I76" s="85">
        <v>1</v>
      </c>
      <c r="J76" s="82">
        <v>37401</v>
      </c>
      <c r="K76" s="22" t="s">
        <v>28</v>
      </c>
      <c r="L76" s="61">
        <v>1394195.61</v>
      </c>
      <c r="M76" s="24" t="s">
        <v>118</v>
      </c>
      <c r="N76" s="24" t="s">
        <v>119</v>
      </c>
      <c r="O76" s="22" t="s">
        <v>50</v>
      </c>
      <c r="P76" s="80" t="s">
        <v>29</v>
      </c>
      <c r="Q76" s="80" t="s">
        <v>29</v>
      </c>
      <c r="R76" s="81" t="s">
        <v>29</v>
      </c>
      <c r="S76" s="61">
        <v>1394195.61</v>
      </c>
    </row>
    <row r="77" spans="2:19" s="7" customFormat="1" ht="45" x14ac:dyDescent="0.2">
      <c r="B77" s="83">
        <f t="shared" si="0"/>
        <v>57</v>
      </c>
      <c r="C77" s="23" t="s">
        <v>82</v>
      </c>
      <c r="D77" s="23" t="s">
        <v>246</v>
      </c>
      <c r="E77" s="22" t="s">
        <v>247</v>
      </c>
      <c r="F77" s="88" t="s">
        <v>117</v>
      </c>
      <c r="G77" s="90">
        <v>876</v>
      </c>
      <c r="H77" s="81" t="s">
        <v>35</v>
      </c>
      <c r="I77" s="90">
        <v>1</v>
      </c>
      <c r="J77" s="89">
        <v>37401</v>
      </c>
      <c r="K77" s="22" t="s">
        <v>28</v>
      </c>
      <c r="L77" s="13">
        <v>917160.9</v>
      </c>
      <c r="M77" s="24" t="s">
        <v>243</v>
      </c>
      <c r="N77" s="24" t="s">
        <v>245</v>
      </c>
      <c r="O77" s="10" t="s">
        <v>58</v>
      </c>
      <c r="P77" s="80" t="s">
        <v>59</v>
      </c>
      <c r="Q77" s="80" t="s">
        <v>29</v>
      </c>
      <c r="R77" s="81" t="s">
        <v>29</v>
      </c>
      <c r="S77" s="13">
        <v>917160.9</v>
      </c>
    </row>
    <row r="78" spans="2:19" s="7" customFormat="1" ht="56.25" x14ac:dyDescent="0.2">
      <c r="B78" s="83">
        <f t="shared" si="0"/>
        <v>58</v>
      </c>
      <c r="C78" s="23" t="s">
        <v>248</v>
      </c>
      <c r="D78" s="30" t="s">
        <v>249</v>
      </c>
      <c r="E78" s="22" t="s">
        <v>251</v>
      </c>
      <c r="F78" s="22" t="s">
        <v>252</v>
      </c>
      <c r="G78" s="11">
        <v>876</v>
      </c>
      <c r="H78" s="9" t="s">
        <v>35</v>
      </c>
      <c r="I78" s="11">
        <v>1</v>
      </c>
      <c r="J78" s="12">
        <v>40000</v>
      </c>
      <c r="K78" s="10" t="s">
        <v>250</v>
      </c>
      <c r="L78" s="13">
        <v>588820</v>
      </c>
      <c r="M78" s="24" t="s">
        <v>119</v>
      </c>
      <c r="N78" s="24" t="s">
        <v>253</v>
      </c>
      <c r="O78" s="10" t="s">
        <v>50</v>
      </c>
      <c r="P78" s="45" t="s">
        <v>29</v>
      </c>
      <c r="Q78" s="45" t="s">
        <v>29</v>
      </c>
      <c r="R78" s="48" t="s">
        <v>29</v>
      </c>
      <c r="S78" s="13">
        <v>588820</v>
      </c>
    </row>
    <row r="79" spans="2:19" s="7" customFormat="1" ht="45" x14ac:dyDescent="0.2">
      <c r="B79" s="83">
        <f t="shared" si="0"/>
        <v>59</v>
      </c>
      <c r="C79" s="23" t="s">
        <v>193</v>
      </c>
      <c r="D79" s="30" t="s">
        <v>197</v>
      </c>
      <c r="E79" s="22" t="s">
        <v>194</v>
      </c>
      <c r="F79" s="88" t="s">
        <v>117</v>
      </c>
      <c r="G79" s="11">
        <v>796</v>
      </c>
      <c r="H79" s="9" t="s">
        <v>57</v>
      </c>
      <c r="I79" s="11">
        <v>140</v>
      </c>
      <c r="J79" s="12">
        <v>37401</v>
      </c>
      <c r="K79" s="10" t="s">
        <v>28</v>
      </c>
      <c r="L79" s="13">
        <v>514600</v>
      </c>
      <c r="M79" s="24" t="s">
        <v>119</v>
      </c>
      <c r="N79" s="24" t="s">
        <v>217</v>
      </c>
      <c r="O79" s="10" t="s">
        <v>58</v>
      </c>
      <c r="P79" s="45" t="s">
        <v>59</v>
      </c>
      <c r="Q79" s="45" t="s">
        <v>29</v>
      </c>
      <c r="R79" s="48" t="s">
        <v>29</v>
      </c>
      <c r="S79" s="95">
        <v>514600</v>
      </c>
    </row>
    <row r="80" spans="2:19" s="7" customFormat="1" ht="101.25" x14ac:dyDescent="0.2">
      <c r="B80" s="83">
        <f t="shared" si="0"/>
        <v>60</v>
      </c>
      <c r="C80" s="23" t="s">
        <v>255</v>
      </c>
      <c r="D80" s="30" t="s">
        <v>254</v>
      </c>
      <c r="E80" s="22" t="s">
        <v>257</v>
      </c>
      <c r="F80" s="107" t="s">
        <v>258</v>
      </c>
      <c r="G80" s="11">
        <v>876</v>
      </c>
      <c r="H80" s="9" t="s">
        <v>35</v>
      </c>
      <c r="I80" s="11">
        <v>1</v>
      </c>
      <c r="J80" s="12">
        <v>37401</v>
      </c>
      <c r="K80" s="10" t="s">
        <v>28</v>
      </c>
      <c r="L80" s="13">
        <v>1144116</v>
      </c>
      <c r="M80" s="24" t="s">
        <v>253</v>
      </c>
      <c r="N80" s="24" t="s">
        <v>256</v>
      </c>
      <c r="O80" s="10" t="s">
        <v>50</v>
      </c>
      <c r="P80" s="45" t="s">
        <v>29</v>
      </c>
      <c r="Q80" s="45" t="s">
        <v>29</v>
      </c>
      <c r="R80" s="48" t="s">
        <v>29</v>
      </c>
      <c r="S80" s="108">
        <v>635620</v>
      </c>
    </row>
    <row r="81" spans="2:19" s="7" customFormat="1" ht="45" x14ac:dyDescent="0.2">
      <c r="B81" s="83">
        <f t="shared" si="0"/>
        <v>61</v>
      </c>
      <c r="C81" s="23" t="s">
        <v>262</v>
      </c>
      <c r="D81" s="30" t="s">
        <v>261</v>
      </c>
      <c r="E81" s="87" t="s">
        <v>259</v>
      </c>
      <c r="F81" s="88" t="s">
        <v>117</v>
      </c>
      <c r="G81" s="11">
        <v>877</v>
      </c>
      <c r="H81" s="9" t="s">
        <v>35</v>
      </c>
      <c r="I81" s="11">
        <v>1</v>
      </c>
      <c r="J81" s="12">
        <v>37401</v>
      </c>
      <c r="K81" s="10" t="s">
        <v>28</v>
      </c>
      <c r="L81" s="13">
        <v>1580906.28</v>
      </c>
      <c r="M81" s="24" t="s">
        <v>217</v>
      </c>
      <c r="N81" s="24" t="s">
        <v>260</v>
      </c>
      <c r="O81" s="10" t="s">
        <v>58</v>
      </c>
      <c r="P81" s="45" t="s">
        <v>59</v>
      </c>
      <c r="Q81" s="80" t="s">
        <v>59</v>
      </c>
      <c r="R81" s="48" t="s">
        <v>29</v>
      </c>
      <c r="S81" s="108">
        <v>0</v>
      </c>
    </row>
    <row r="82" spans="2:19" s="7" customFormat="1" ht="45" x14ac:dyDescent="0.2">
      <c r="B82" s="83">
        <f t="shared" si="0"/>
        <v>62</v>
      </c>
      <c r="C82" s="23" t="s">
        <v>37</v>
      </c>
      <c r="D82" s="23" t="s">
        <v>55</v>
      </c>
      <c r="E82" s="22" t="s">
        <v>56</v>
      </c>
      <c r="F82" s="88" t="s">
        <v>117</v>
      </c>
      <c r="G82" s="11">
        <v>876</v>
      </c>
      <c r="H82" s="9" t="s">
        <v>35</v>
      </c>
      <c r="I82" s="11">
        <v>1</v>
      </c>
      <c r="J82" s="12">
        <v>37401</v>
      </c>
      <c r="K82" s="10" t="s">
        <v>28</v>
      </c>
      <c r="L82" s="61">
        <v>2397600</v>
      </c>
      <c r="M82" s="24" t="s">
        <v>217</v>
      </c>
      <c r="N82" s="24" t="s">
        <v>263</v>
      </c>
      <c r="O82" s="10" t="s">
        <v>58</v>
      </c>
      <c r="P82" s="45" t="s">
        <v>59</v>
      </c>
      <c r="Q82" s="45" t="s">
        <v>29</v>
      </c>
      <c r="R82" s="48" t="s">
        <v>29</v>
      </c>
      <c r="S82" s="61">
        <v>0</v>
      </c>
    </row>
    <row r="83" spans="2:19" s="7" customFormat="1" ht="11.25" x14ac:dyDescent="0.2">
      <c r="B83" s="83">
        <f t="shared" si="0"/>
        <v>63</v>
      </c>
      <c r="C83" s="72"/>
      <c r="D83" s="79"/>
      <c r="E83" s="73"/>
      <c r="F83" s="109"/>
      <c r="G83" s="74"/>
      <c r="H83" s="72"/>
      <c r="I83" s="74"/>
      <c r="J83" s="75"/>
      <c r="K83" s="73"/>
      <c r="L83" s="76"/>
      <c r="M83" s="74"/>
      <c r="N83" s="74"/>
      <c r="O83" s="73"/>
      <c r="P83" s="77"/>
      <c r="Q83" s="77"/>
      <c r="R83" s="78"/>
      <c r="S83" s="78"/>
    </row>
    <row r="84" spans="2:19" ht="11.45" customHeight="1" x14ac:dyDescent="0.2">
      <c r="L84" s="94">
        <f>SUM(L21:L83)</f>
        <v>15873709376.800001</v>
      </c>
      <c r="S84" s="64">
        <f>SUM(S21:S83)</f>
        <v>4815744875.8799992</v>
      </c>
    </row>
    <row r="85" spans="2:19" ht="10.9" customHeight="1" x14ac:dyDescent="0.2">
      <c r="F85" s="3"/>
      <c r="I85" s="3"/>
    </row>
    <row r="86" spans="2:19" ht="10.9" customHeight="1" x14ac:dyDescent="0.2">
      <c r="B86" s="131" t="s">
        <v>46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</row>
    <row r="87" spans="2:19" ht="10.9" customHeight="1" x14ac:dyDescent="0.2">
      <c r="B87" s="36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9"/>
      <c r="R87" s="53"/>
    </row>
    <row r="88" spans="2:19" ht="10.9" customHeight="1" x14ac:dyDescent="0.2">
      <c r="B88" s="36"/>
      <c r="C88" s="126" t="s">
        <v>47</v>
      </c>
      <c r="D88" s="126"/>
      <c r="E88" s="126"/>
      <c r="F88" s="126"/>
      <c r="G88" s="126"/>
      <c r="H88" s="126"/>
      <c r="I88" s="126"/>
      <c r="J88" s="126"/>
      <c r="K88" s="126"/>
      <c r="L88" s="126"/>
      <c r="M88" s="50">
        <f>0</f>
        <v>0</v>
      </c>
      <c r="N88" s="37" t="s">
        <v>45</v>
      </c>
      <c r="O88" s="33"/>
      <c r="P88" s="33"/>
      <c r="Q88" s="49"/>
      <c r="R88" s="53"/>
    </row>
    <row r="89" spans="2:19" ht="10.9" customHeight="1" x14ac:dyDescent="0.2">
      <c r="B89" s="26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9"/>
      <c r="R89" s="53"/>
    </row>
    <row r="90" spans="2:19" ht="10.9" customHeight="1" x14ac:dyDescent="0.2">
      <c r="B90" s="26"/>
      <c r="C90" s="134" t="s">
        <v>70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5"/>
    </row>
    <row r="91" spans="2:19" ht="10.9" customHeight="1" x14ac:dyDescent="0.2">
      <c r="B91" s="125" t="s">
        <v>71</v>
      </c>
      <c r="C91" s="126"/>
      <c r="D91" s="126"/>
      <c r="E91" s="126"/>
      <c r="F91" s="126"/>
      <c r="G91" s="126"/>
      <c r="H91" s="126"/>
      <c r="I91" s="126"/>
      <c r="J91" s="126"/>
      <c r="K91" s="126"/>
      <c r="L91" s="51">
        <f>0</f>
        <v>0</v>
      </c>
      <c r="M91" s="37" t="s">
        <v>45</v>
      </c>
      <c r="O91" s="37"/>
      <c r="P91" s="37"/>
      <c r="Q91" s="49"/>
      <c r="R91" s="53"/>
    </row>
    <row r="92" spans="2:19" ht="10.9" customHeight="1" x14ac:dyDescent="0.2">
      <c r="B92" s="26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9"/>
      <c r="R92" s="53"/>
    </row>
    <row r="93" spans="2:19" ht="10.9" customHeight="1" x14ac:dyDescent="0.2">
      <c r="B93" s="26"/>
      <c r="C93" s="126" t="s">
        <v>90</v>
      </c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36"/>
    </row>
    <row r="94" spans="2:19" ht="10.9" customHeight="1" x14ac:dyDescent="0.2">
      <c r="B94" s="125" t="s">
        <v>72</v>
      </c>
      <c r="C94" s="126"/>
      <c r="D94" s="126"/>
      <c r="E94" s="126"/>
      <c r="F94" s="58">
        <f>S21+S23+S40+S44+S46+S47+S48+S49+S53+S54+S55+S57+S38+S68+S69+S74+S81</f>
        <v>4780161017.1499996</v>
      </c>
      <c r="G94" s="34" t="s">
        <v>45</v>
      </c>
      <c r="H94" s="59"/>
      <c r="J94" s="34"/>
      <c r="K94" s="34"/>
      <c r="L94" s="34"/>
      <c r="M94" s="34"/>
      <c r="N94" s="34"/>
      <c r="O94" s="34"/>
      <c r="P94" s="34"/>
      <c r="Q94" s="49"/>
      <c r="R94" s="53"/>
    </row>
    <row r="95" spans="2:19" ht="10.9" customHeight="1" x14ac:dyDescent="0.2">
      <c r="B95" s="26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9"/>
      <c r="R95" s="53"/>
    </row>
    <row r="96" spans="2:19" ht="10.9" customHeight="1" x14ac:dyDescent="0.2">
      <c r="B96" s="26"/>
      <c r="C96" s="126" t="s">
        <v>73</v>
      </c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36"/>
    </row>
    <row r="97" spans="2:19" ht="10.9" customHeight="1" x14ac:dyDescent="0.2">
      <c r="B97" s="125" t="s">
        <v>74</v>
      </c>
      <c r="C97" s="126"/>
      <c r="D97" s="126"/>
      <c r="E97" s="126"/>
      <c r="F97" s="126"/>
      <c r="G97" s="126"/>
      <c r="H97" s="126"/>
      <c r="I97" s="126"/>
      <c r="J97" s="126"/>
      <c r="K97" s="126"/>
      <c r="L97" s="51">
        <f>0</f>
        <v>0</v>
      </c>
      <c r="M97" s="37" t="s">
        <v>45</v>
      </c>
      <c r="N97" s="50"/>
      <c r="P97" s="33"/>
      <c r="Q97" s="49"/>
      <c r="R97" s="53"/>
    </row>
    <row r="98" spans="2:19" ht="10.5" customHeight="1" x14ac:dyDescent="0.2">
      <c r="B98" s="26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9"/>
      <c r="R98" s="53"/>
    </row>
    <row r="99" spans="2:19" ht="10.9" customHeight="1" x14ac:dyDescent="0.2">
      <c r="B99" s="26"/>
      <c r="C99" s="137" t="s">
        <v>81</v>
      </c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8"/>
    </row>
    <row r="100" spans="2:19" ht="10.9" customHeight="1" x14ac:dyDescent="0.2">
      <c r="B100" s="28" t="s">
        <v>75</v>
      </c>
      <c r="C100" s="27"/>
      <c r="D100" s="60">
        <f>0</f>
        <v>0</v>
      </c>
      <c r="E100" s="37" t="s">
        <v>45</v>
      </c>
      <c r="F100" s="50"/>
      <c r="H100" s="35"/>
      <c r="I100" s="35"/>
      <c r="J100" s="35"/>
      <c r="K100" s="35"/>
      <c r="L100" s="35"/>
      <c r="M100" s="35"/>
      <c r="N100" s="35"/>
      <c r="O100" s="35"/>
      <c r="P100" s="35"/>
      <c r="Q100" s="49"/>
      <c r="R100" s="53"/>
    </row>
    <row r="101" spans="2:19" ht="10.9" customHeight="1" x14ac:dyDescent="0.2">
      <c r="B101" s="19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9"/>
      <c r="R101" s="53"/>
    </row>
    <row r="102" spans="2:19" ht="11.45" customHeight="1" x14ac:dyDescent="0.2">
      <c r="B102" s="19"/>
      <c r="C102" s="126" t="s">
        <v>78</v>
      </c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52">
        <f>S84</f>
        <v>4815744875.8799992</v>
      </c>
      <c r="P102" s="37" t="s">
        <v>40</v>
      </c>
      <c r="Q102" s="49"/>
      <c r="R102" s="53"/>
    </row>
    <row r="103" spans="2:19" ht="11.45" customHeight="1" x14ac:dyDescent="0.2">
      <c r="B103" s="36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9"/>
      <c r="R103" s="53"/>
    </row>
    <row r="104" spans="2:19" ht="11.45" customHeight="1" x14ac:dyDescent="0.2">
      <c r="B104" s="32" t="s">
        <v>76</v>
      </c>
      <c r="C104" s="126" t="s">
        <v>77</v>
      </c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36"/>
    </row>
    <row r="105" spans="2:19" ht="11.45" customHeight="1" x14ac:dyDescent="0.2">
      <c r="B105" s="125" t="s">
        <v>44</v>
      </c>
      <c r="C105" s="126"/>
      <c r="D105" s="126"/>
      <c r="E105" s="126"/>
      <c r="F105" s="52">
        <f>F94</f>
        <v>4780161017.1499996</v>
      </c>
      <c r="G105" s="37" t="s">
        <v>38</v>
      </c>
      <c r="H105" s="33"/>
      <c r="I105" s="33"/>
      <c r="J105" s="33"/>
      <c r="K105" s="33"/>
      <c r="L105" s="33"/>
      <c r="M105" s="33"/>
      <c r="N105" s="33"/>
      <c r="O105" s="33"/>
      <c r="P105" s="33"/>
      <c r="Q105" s="49"/>
      <c r="R105" s="53"/>
    </row>
    <row r="106" spans="2:19" ht="11.45" customHeight="1" x14ac:dyDescent="0.2">
      <c r="B106" s="19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9"/>
      <c r="R106" s="53"/>
    </row>
    <row r="107" spans="2:19" ht="11.45" customHeight="1" x14ac:dyDescent="0.2">
      <c r="B107" s="116" t="s">
        <v>41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31">
        <f>S140</f>
        <v>26266167.91</v>
      </c>
      <c r="M107" s="54" t="s">
        <v>39</v>
      </c>
      <c r="N107" s="25">
        <f>L107*100/(O102-F105)</f>
        <v>73.814838658450171</v>
      </c>
      <c r="O107" s="55" t="s">
        <v>48</v>
      </c>
      <c r="P107" s="17"/>
      <c r="Q107" s="56"/>
      <c r="R107" s="57"/>
    </row>
    <row r="108" spans="2:19" ht="11.45" customHeight="1" x14ac:dyDescent="0.2">
      <c r="B108" s="20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21"/>
    </row>
    <row r="109" spans="2:19" ht="11.45" customHeight="1" x14ac:dyDescent="0.2">
      <c r="B109" s="111" t="s">
        <v>10</v>
      </c>
      <c r="C109" s="118" t="s">
        <v>42</v>
      </c>
      <c r="D109" s="118" t="s">
        <v>43</v>
      </c>
      <c r="E109" s="120" t="s">
        <v>11</v>
      </c>
      <c r="F109" s="121"/>
      <c r="G109" s="121"/>
      <c r="H109" s="121"/>
      <c r="I109" s="121"/>
      <c r="J109" s="121"/>
      <c r="K109" s="121"/>
      <c r="L109" s="121"/>
      <c r="M109" s="121"/>
      <c r="N109" s="122"/>
      <c r="O109" s="111" t="s">
        <v>12</v>
      </c>
      <c r="P109" s="111" t="s">
        <v>13</v>
      </c>
      <c r="Q109" s="127" t="s">
        <v>68</v>
      </c>
      <c r="R109" s="127" t="s">
        <v>69</v>
      </c>
      <c r="S109" s="127" t="s">
        <v>141</v>
      </c>
    </row>
    <row r="110" spans="2:19" ht="62.25" customHeight="1" x14ac:dyDescent="0.2">
      <c r="B110" s="112"/>
      <c r="C110" s="119"/>
      <c r="D110" s="119"/>
      <c r="E110" s="112" t="s">
        <v>14</v>
      </c>
      <c r="F110" s="112" t="s">
        <v>15</v>
      </c>
      <c r="G110" s="112" t="s">
        <v>16</v>
      </c>
      <c r="H110" s="112"/>
      <c r="I110" s="112" t="s">
        <v>17</v>
      </c>
      <c r="J110" s="112" t="s">
        <v>18</v>
      </c>
      <c r="K110" s="112"/>
      <c r="L110" s="112" t="s">
        <v>19</v>
      </c>
      <c r="M110" s="112" t="s">
        <v>20</v>
      </c>
      <c r="N110" s="112"/>
      <c r="O110" s="112"/>
      <c r="P110" s="112"/>
      <c r="Q110" s="130"/>
      <c r="R110" s="130"/>
      <c r="S110" s="128"/>
    </row>
    <row r="111" spans="2:19" ht="94.5" customHeight="1" x14ac:dyDescent="0.2">
      <c r="B111" s="112"/>
      <c r="C111" s="119"/>
      <c r="D111" s="119"/>
      <c r="E111" s="112"/>
      <c r="F111" s="112"/>
      <c r="G111" s="16" t="s">
        <v>21</v>
      </c>
      <c r="H111" s="15" t="s">
        <v>22</v>
      </c>
      <c r="I111" s="112"/>
      <c r="J111" s="16" t="s">
        <v>23</v>
      </c>
      <c r="K111" s="15" t="s">
        <v>22</v>
      </c>
      <c r="L111" s="112"/>
      <c r="M111" s="15" t="s">
        <v>24</v>
      </c>
      <c r="N111" s="15" t="s">
        <v>25</v>
      </c>
      <c r="O111" s="112"/>
      <c r="P111" s="15" t="s">
        <v>26</v>
      </c>
      <c r="Q111" s="46" t="s">
        <v>26</v>
      </c>
      <c r="R111" s="46" t="s">
        <v>26</v>
      </c>
      <c r="S111" s="129"/>
    </row>
    <row r="112" spans="2:19" ht="11.45" customHeight="1" x14ac:dyDescent="0.2">
      <c r="B112" s="6">
        <v>1</v>
      </c>
      <c r="C112" s="6">
        <v>2</v>
      </c>
      <c r="D112" s="6">
        <v>3</v>
      </c>
      <c r="E112" s="6">
        <v>4</v>
      </c>
      <c r="F112" s="6">
        <v>5</v>
      </c>
      <c r="G112" s="6">
        <v>6</v>
      </c>
      <c r="H112" s="6">
        <v>7</v>
      </c>
      <c r="I112" s="6">
        <v>8</v>
      </c>
      <c r="J112" s="6">
        <v>9</v>
      </c>
      <c r="K112" s="6">
        <v>10</v>
      </c>
      <c r="L112" s="6">
        <v>11</v>
      </c>
      <c r="M112" s="6">
        <v>12</v>
      </c>
      <c r="N112" s="6">
        <v>13</v>
      </c>
      <c r="O112" s="6">
        <v>14</v>
      </c>
      <c r="P112" s="6">
        <v>15</v>
      </c>
      <c r="Q112" s="47">
        <v>16</v>
      </c>
      <c r="R112" s="47">
        <v>17</v>
      </c>
      <c r="S112" s="47">
        <v>18</v>
      </c>
    </row>
    <row r="113" spans="2:19" ht="67.5" x14ac:dyDescent="0.2">
      <c r="B113" s="83">
        <f t="shared" ref="B113" si="1">B112+1</f>
        <v>2</v>
      </c>
      <c r="C113" s="23" t="s">
        <v>37</v>
      </c>
      <c r="D113" s="23" t="s">
        <v>55</v>
      </c>
      <c r="E113" s="22" t="s">
        <v>56</v>
      </c>
      <c r="F113" s="84" t="s">
        <v>117</v>
      </c>
      <c r="G113" s="24">
        <v>876</v>
      </c>
      <c r="H113" s="23" t="s">
        <v>35</v>
      </c>
      <c r="I113" s="24" t="s">
        <v>27</v>
      </c>
      <c r="J113" s="82">
        <v>37401</v>
      </c>
      <c r="K113" s="22" t="s">
        <v>28</v>
      </c>
      <c r="L113" s="61" t="s">
        <v>222</v>
      </c>
      <c r="M113" s="24" t="s">
        <v>104</v>
      </c>
      <c r="N113" s="24" t="s">
        <v>105</v>
      </c>
      <c r="O113" s="22" t="s">
        <v>61</v>
      </c>
      <c r="P113" s="80" t="s">
        <v>29</v>
      </c>
      <c r="Q113" s="80" t="s">
        <v>29</v>
      </c>
      <c r="R113" s="81" t="s">
        <v>29</v>
      </c>
      <c r="S113" s="61" t="s">
        <v>223</v>
      </c>
    </row>
    <row r="114" spans="2:19" ht="45" x14ac:dyDescent="0.2">
      <c r="B114" s="83">
        <v>9</v>
      </c>
      <c r="C114" s="23" t="s">
        <v>193</v>
      </c>
      <c r="D114" s="30" t="s">
        <v>197</v>
      </c>
      <c r="E114" s="87" t="s">
        <v>220</v>
      </c>
      <c r="F114" s="88" t="s">
        <v>117</v>
      </c>
      <c r="G114" s="90">
        <v>876</v>
      </c>
      <c r="H114" s="81" t="s">
        <v>35</v>
      </c>
      <c r="I114" s="90">
        <v>1</v>
      </c>
      <c r="J114" s="89">
        <v>37401</v>
      </c>
      <c r="K114" s="22" t="s">
        <v>28</v>
      </c>
      <c r="L114" s="61" t="s">
        <v>226</v>
      </c>
      <c r="M114" s="24" t="s">
        <v>219</v>
      </c>
      <c r="N114" s="91" t="s">
        <v>124</v>
      </c>
      <c r="O114" s="22" t="s">
        <v>58</v>
      </c>
      <c r="P114" s="80" t="s">
        <v>59</v>
      </c>
      <c r="Q114" s="80" t="s">
        <v>29</v>
      </c>
      <c r="R114" s="81" t="s">
        <v>29</v>
      </c>
      <c r="S114" s="61" t="s">
        <v>227</v>
      </c>
    </row>
    <row r="115" spans="2:19" ht="33.75" x14ac:dyDescent="0.2">
      <c r="B115" s="83">
        <v>10</v>
      </c>
      <c r="C115" s="23" t="s">
        <v>121</v>
      </c>
      <c r="D115" s="23" t="s">
        <v>121</v>
      </c>
      <c r="E115" s="22" t="s">
        <v>122</v>
      </c>
      <c r="F115" s="88" t="s">
        <v>117</v>
      </c>
      <c r="G115" s="90">
        <v>876</v>
      </c>
      <c r="H115" s="81" t="s">
        <v>35</v>
      </c>
      <c r="I115" s="90">
        <v>1</v>
      </c>
      <c r="J115" s="12">
        <v>37405</v>
      </c>
      <c r="K115" s="22" t="s">
        <v>85</v>
      </c>
      <c r="L115" s="61">
        <v>3646218.28</v>
      </c>
      <c r="M115" s="24" t="s">
        <v>123</v>
      </c>
      <c r="N115" s="24" t="s">
        <v>125</v>
      </c>
      <c r="O115" s="92" t="s">
        <v>61</v>
      </c>
      <c r="P115" s="80" t="s">
        <v>29</v>
      </c>
      <c r="Q115" s="80" t="s">
        <v>29</v>
      </c>
      <c r="R115" s="81" t="s">
        <v>29</v>
      </c>
      <c r="S115" s="61">
        <v>3646218.28</v>
      </c>
    </row>
    <row r="116" spans="2:19" ht="56.25" x14ac:dyDescent="0.2">
      <c r="B116" s="83">
        <v>11</v>
      </c>
      <c r="C116" s="23" t="s">
        <v>120</v>
      </c>
      <c r="D116" s="23" t="s">
        <v>120</v>
      </c>
      <c r="E116" s="22" t="s">
        <v>140</v>
      </c>
      <c r="F116" s="88" t="s">
        <v>117</v>
      </c>
      <c r="G116" s="90">
        <v>876</v>
      </c>
      <c r="H116" s="81" t="s">
        <v>35</v>
      </c>
      <c r="I116" s="90">
        <v>1</v>
      </c>
      <c r="J116" s="89">
        <v>37401</v>
      </c>
      <c r="K116" s="22" t="s">
        <v>28</v>
      </c>
      <c r="L116" s="13">
        <v>6976476.9699999997</v>
      </c>
      <c r="M116" s="24" t="s">
        <v>206</v>
      </c>
      <c r="N116" s="24" t="s">
        <v>205</v>
      </c>
      <c r="O116" s="92" t="s">
        <v>50</v>
      </c>
      <c r="P116" s="80" t="s">
        <v>29</v>
      </c>
      <c r="Q116" s="80" t="s">
        <v>29</v>
      </c>
      <c r="R116" s="81" t="s">
        <v>29</v>
      </c>
      <c r="S116" s="13">
        <v>6976476.9699999997</v>
      </c>
    </row>
    <row r="117" spans="2:19" ht="45" x14ac:dyDescent="0.2">
      <c r="B117" s="83">
        <v>12</v>
      </c>
      <c r="C117" s="23" t="s">
        <v>82</v>
      </c>
      <c r="D117" s="23" t="s">
        <v>246</v>
      </c>
      <c r="E117" s="22" t="s">
        <v>244</v>
      </c>
      <c r="F117" s="88" t="s">
        <v>117</v>
      </c>
      <c r="G117" s="90">
        <v>876</v>
      </c>
      <c r="H117" s="81" t="s">
        <v>35</v>
      </c>
      <c r="I117" s="90">
        <v>1</v>
      </c>
      <c r="J117" s="89">
        <v>37401</v>
      </c>
      <c r="K117" s="22" t="s">
        <v>28</v>
      </c>
      <c r="L117" s="13">
        <v>1251358.1399999999</v>
      </c>
      <c r="M117" s="24" t="s">
        <v>243</v>
      </c>
      <c r="N117" s="24" t="s">
        <v>245</v>
      </c>
      <c r="O117" s="10" t="s">
        <v>58</v>
      </c>
      <c r="P117" s="80" t="s">
        <v>59</v>
      </c>
      <c r="Q117" s="80" t="s">
        <v>29</v>
      </c>
      <c r="R117" s="81" t="s">
        <v>29</v>
      </c>
      <c r="S117" s="13">
        <v>1251358.1399999999</v>
      </c>
    </row>
    <row r="118" spans="2:19" ht="67.5" x14ac:dyDescent="0.2">
      <c r="B118" s="83">
        <v>14</v>
      </c>
      <c r="C118" s="23" t="s">
        <v>63</v>
      </c>
      <c r="D118" s="23" t="s">
        <v>63</v>
      </c>
      <c r="E118" s="22" t="s">
        <v>66</v>
      </c>
      <c r="F118" s="88" t="s">
        <v>117</v>
      </c>
      <c r="G118" s="11">
        <v>876</v>
      </c>
      <c r="H118" s="23" t="s">
        <v>35</v>
      </c>
      <c r="I118" s="11" t="s">
        <v>27</v>
      </c>
      <c r="J118" s="12">
        <v>37401</v>
      </c>
      <c r="K118" s="10" t="s">
        <v>28</v>
      </c>
      <c r="L118" s="61" t="s">
        <v>231</v>
      </c>
      <c r="M118" s="24" t="s">
        <v>86</v>
      </c>
      <c r="N118" s="93" t="s">
        <v>79</v>
      </c>
      <c r="O118" s="10" t="s">
        <v>58</v>
      </c>
      <c r="P118" s="80" t="s">
        <v>59</v>
      </c>
      <c r="Q118" s="45" t="s">
        <v>29</v>
      </c>
      <c r="R118" s="48" t="s">
        <v>29</v>
      </c>
      <c r="S118" s="61" t="s">
        <v>232</v>
      </c>
    </row>
    <row r="119" spans="2:19" ht="67.5" x14ac:dyDescent="0.2">
      <c r="B119" s="83">
        <v>15</v>
      </c>
      <c r="C119" s="23" t="s">
        <v>63</v>
      </c>
      <c r="D119" s="23" t="s">
        <v>63</v>
      </c>
      <c r="E119" s="22" t="s">
        <v>67</v>
      </c>
      <c r="F119" s="88" t="s">
        <v>117</v>
      </c>
      <c r="G119" s="11">
        <v>876</v>
      </c>
      <c r="H119" s="23" t="s">
        <v>35</v>
      </c>
      <c r="I119" s="11" t="s">
        <v>27</v>
      </c>
      <c r="J119" s="12">
        <v>37401</v>
      </c>
      <c r="K119" s="10" t="s">
        <v>28</v>
      </c>
      <c r="L119" s="13">
        <v>295000</v>
      </c>
      <c r="M119" s="24" t="s">
        <v>128</v>
      </c>
      <c r="N119" s="93" t="s">
        <v>79</v>
      </c>
      <c r="O119" s="92" t="s">
        <v>50</v>
      </c>
      <c r="P119" s="80" t="s">
        <v>59</v>
      </c>
      <c r="Q119" s="45" t="s">
        <v>29</v>
      </c>
      <c r="R119" s="48" t="s">
        <v>29</v>
      </c>
      <c r="S119" s="13">
        <v>295000</v>
      </c>
    </row>
    <row r="120" spans="2:19" ht="67.5" x14ac:dyDescent="0.2">
      <c r="B120" s="83">
        <v>16</v>
      </c>
      <c r="C120" s="23" t="s">
        <v>63</v>
      </c>
      <c r="D120" s="23" t="s">
        <v>63</v>
      </c>
      <c r="E120" s="22" t="s">
        <v>64</v>
      </c>
      <c r="F120" s="88" t="s">
        <v>117</v>
      </c>
      <c r="G120" s="11">
        <v>876</v>
      </c>
      <c r="H120" s="23" t="s">
        <v>35</v>
      </c>
      <c r="I120" s="11" t="s">
        <v>27</v>
      </c>
      <c r="J120" s="12">
        <v>75401</v>
      </c>
      <c r="K120" s="10" t="s">
        <v>65</v>
      </c>
      <c r="L120" s="13">
        <v>230100</v>
      </c>
      <c r="M120" s="24" t="s">
        <v>128</v>
      </c>
      <c r="N120" s="93" t="s">
        <v>79</v>
      </c>
      <c r="O120" s="92" t="s">
        <v>50</v>
      </c>
      <c r="P120" s="80" t="s">
        <v>59</v>
      </c>
      <c r="Q120" s="45" t="s">
        <v>29</v>
      </c>
      <c r="R120" s="48" t="s">
        <v>29</v>
      </c>
      <c r="S120" s="13">
        <v>230100</v>
      </c>
    </row>
    <row r="121" spans="2:19" ht="67.5" x14ac:dyDescent="0.2">
      <c r="B121" s="83">
        <v>21</v>
      </c>
      <c r="C121" s="23" t="s">
        <v>84</v>
      </c>
      <c r="D121" s="23" t="s">
        <v>142</v>
      </c>
      <c r="E121" s="22" t="s">
        <v>135</v>
      </c>
      <c r="F121" s="88" t="s">
        <v>117</v>
      </c>
      <c r="G121" s="24">
        <v>876</v>
      </c>
      <c r="H121" s="23" t="s">
        <v>35</v>
      </c>
      <c r="I121" s="24" t="s">
        <v>27</v>
      </c>
      <c r="J121" s="82">
        <v>37401</v>
      </c>
      <c r="K121" s="22" t="s">
        <v>28</v>
      </c>
      <c r="L121" s="61">
        <v>561680</v>
      </c>
      <c r="M121" s="24" t="s">
        <v>138</v>
      </c>
      <c r="N121" s="24" t="s">
        <v>139</v>
      </c>
      <c r="O121" s="10" t="s">
        <v>58</v>
      </c>
      <c r="P121" s="80" t="s">
        <v>59</v>
      </c>
      <c r="Q121" s="45" t="s">
        <v>29</v>
      </c>
      <c r="R121" s="48" t="s">
        <v>29</v>
      </c>
      <c r="S121" s="61">
        <v>234033.33</v>
      </c>
    </row>
    <row r="122" spans="2:19" ht="56.25" x14ac:dyDescent="0.2">
      <c r="B122" s="83">
        <v>23</v>
      </c>
      <c r="C122" s="23" t="s">
        <v>145</v>
      </c>
      <c r="D122" s="23" t="s">
        <v>146</v>
      </c>
      <c r="E122" s="22" t="s">
        <v>147</v>
      </c>
      <c r="F122" s="22" t="s">
        <v>80</v>
      </c>
      <c r="G122" s="11">
        <v>876</v>
      </c>
      <c r="H122" s="9" t="s">
        <v>35</v>
      </c>
      <c r="I122" s="11">
        <v>1</v>
      </c>
      <c r="J122" s="12">
        <v>37401</v>
      </c>
      <c r="K122" s="10" t="s">
        <v>28</v>
      </c>
      <c r="L122" s="13">
        <v>6865920</v>
      </c>
      <c r="M122" s="24" t="s">
        <v>148</v>
      </c>
      <c r="N122" s="24" t="s">
        <v>149</v>
      </c>
      <c r="O122" s="10" t="s">
        <v>50</v>
      </c>
      <c r="P122" s="45" t="s">
        <v>29</v>
      </c>
      <c r="Q122" s="45" t="s">
        <v>29</v>
      </c>
      <c r="R122" s="48" t="s">
        <v>29</v>
      </c>
      <c r="S122" s="95">
        <v>2288640</v>
      </c>
    </row>
    <row r="123" spans="2:19" ht="67.5" x14ac:dyDescent="0.2">
      <c r="B123" s="83">
        <v>25</v>
      </c>
      <c r="C123" s="23" t="s">
        <v>37</v>
      </c>
      <c r="D123" s="23" t="s">
        <v>55</v>
      </c>
      <c r="E123" s="22" t="s">
        <v>56</v>
      </c>
      <c r="F123" s="22" t="s">
        <v>143</v>
      </c>
      <c r="G123" s="11">
        <v>876</v>
      </c>
      <c r="H123" s="9" t="s">
        <v>35</v>
      </c>
      <c r="I123" s="11" t="s">
        <v>27</v>
      </c>
      <c r="J123" s="12">
        <v>37401</v>
      </c>
      <c r="K123" s="10" t="s">
        <v>28</v>
      </c>
      <c r="L123" s="61">
        <v>2357640</v>
      </c>
      <c r="M123" s="24" t="s">
        <v>144</v>
      </c>
      <c r="N123" s="24" t="s">
        <v>154</v>
      </c>
      <c r="O123" s="10" t="s">
        <v>50</v>
      </c>
      <c r="P123" s="45" t="s">
        <v>29</v>
      </c>
      <c r="Q123" s="45" t="s">
        <v>29</v>
      </c>
      <c r="R123" s="48" t="s">
        <v>29</v>
      </c>
      <c r="S123" s="61">
        <v>2357640</v>
      </c>
    </row>
    <row r="124" spans="2:19" ht="45" x14ac:dyDescent="0.2">
      <c r="B124" s="83">
        <v>30</v>
      </c>
      <c r="C124" s="23" t="s">
        <v>163</v>
      </c>
      <c r="D124" s="23" t="s">
        <v>164</v>
      </c>
      <c r="E124" s="22" t="s">
        <v>165</v>
      </c>
      <c r="F124" s="22" t="s">
        <v>143</v>
      </c>
      <c r="G124" s="11">
        <v>796</v>
      </c>
      <c r="H124" s="9" t="s">
        <v>57</v>
      </c>
      <c r="I124" s="11">
        <v>6</v>
      </c>
      <c r="J124" s="12">
        <v>37401</v>
      </c>
      <c r="K124" s="10" t="s">
        <v>28</v>
      </c>
      <c r="L124" s="13">
        <v>1357408.26</v>
      </c>
      <c r="M124" s="24" t="s">
        <v>144</v>
      </c>
      <c r="N124" s="24" t="s">
        <v>88</v>
      </c>
      <c r="O124" s="10" t="s">
        <v>58</v>
      </c>
      <c r="P124" s="45" t="s">
        <v>59</v>
      </c>
      <c r="Q124" s="45" t="s">
        <v>29</v>
      </c>
      <c r="R124" s="48" t="s">
        <v>29</v>
      </c>
      <c r="S124" s="81">
        <v>0</v>
      </c>
    </row>
    <row r="125" spans="2:19" ht="67.5" x14ac:dyDescent="0.2">
      <c r="B125" s="83">
        <v>36</v>
      </c>
      <c r="C125" s="23" t="s">
        <v>84</v>
      </c>
      <c r="D125" s="23" t="s">
        <v>142</v>
      </c>
      <c r="E125" s="22" t="s">
        <v>182</v>
      </c>
      <c r="F125" s="22" t="s">
        <v>143</v>
      </c>
      <c r="G125" s="11">
        <v>876</v>
      </c>
      <c r="H125" s="9" t="s">
        <v>35</v>
      </c>
      <c r="I125" s="11" t="s">
        <v>27</v>
      </c>
      <c r="J125" s="12">
        <v>37401</v>
      </c>
      <c r="K125" s="10" t="s">
        <v>28</v>
      </c>
      <c r="L125" s="13">
        <v>561680</v>
      </c>
      <c r="M125" s="24" t="s">
        <v>183</v>
      </c>
      <c r="N125" s="24" t="s">
        <v>184</v>
      </c>
      <c r="O125" s="10" t="s">
        <v>58</v>
      </c>
      <c r="P125" s="45" t="s">
        <v>59</v>
      </c>
      <c r="Q125" s="45" t="s">
        <v>29</v>
      </c>
      <c r="R125" s="48" t="s">
        <v>29</v>
      </c>
      <c r="S125" s="81">
        <v>0</v>
      </c>
    </row>
    <row r="126" spans="2:19" ht="67.5" x14ac:dyDescent="0.2">
      <c r="B126" s="83">
        <v>38</v>
      </c>
      <c r="C126" s="23" t="s">
        <v>37</v>
      </c>
      <c r="D126" s="30" t="s">
        <v>55</v>
      </c>
      <c r="E126" s="22" t="s">
        <v>191</v>
      </c>
      <c r="F126" s="22" t="s">
        <v>80</v>
      </c>
      <c r="G126" s="11">
        <v>876</v>
      </c>
      <c r="H126" s="9" t="s">
        <v>35</v>
      </c>
      <c r="I126" s="11" t="s">
        <v>27</v>
      </c>
      <c r="J126" s="12">
        <v>37401</v>
      </c>
      <c r="K126" s="10" t="s">
        <v>28</v>
      </c>
      <c r="L126" s="61">
        <v>150000</v>
      </c>
      <c r="M126" s="24" t="s">
        <v>189</v>
      </c>
      <c r="N126" s="24" t="s">
        <v>192</v>
      </c>
      <c r="O126" s="10" t="s">
        <v>50</v>
      </c>
      <c r="P126" s="45" t="s">
        <v>29</v>
      </c>
      <c r="Q126" s="45" t="s">
        <v>29</v>
      </c>
      <c r="R126" s="48" t="s">
        <v>29</v>
      </c>
      <c r="S126" s="61">
        <v>150000</v>
      </c>
    </row>
    <row r="127" spans="2:19" ht="45" x14ac:dyDescent="0.2">
      <c r="B127" s="83">
        <f t="shared" ref="B127:B128" si="2">B126+1</f>
        <v>39</v>
      </c>
      <c r="C127" s="23" t="s">
        <v>193</v>
      </c>
      <c r="D127" s="30" t="s">
        <v>197</v>
      </c>
      <c r="E127" s="22" t="s">
        <v>194</v>
      </c>
      <c r="F127" s="22" t="s">
        <v>143</v>
      </c>
      <c r="G127" s="11">
        <v>796</v>
      </c>
      <c r="H127" s="9" t="s">
        <v>57</v>
      </c>
      <c r="I127" s="11">
        <v>644</v>
      </c>
      <c r="J127" s="12">
        <v>37401</v>
      </c>
      <c r="K127" s="10" t="s">
        <v>28</v>
      </c>
      <c r="L127" s="13">
        <v>903131.92</v>
      </c>
      <c r="M127" s="24" t="s">
        <v>86</v>
      </c>
      <c r="N127" s="24" t="s">
        <v>169</v>
      </c>
      <c r="O127" s="10" t="s">
        <v>58</v>
      </c>
      <c r="P127" s="45" t="s">
        <v>59</v>
      </c>
      <c r="Q127" s="45" t="s">
        <v>29</v>
      </c>
      <c r="R127" s="48" t="s">
        <v>29</v>
      </c>
      <c r="S127" s="13">
        <v>903131.91999999993</v>
      </c>
    </row>
    <row r="128" spans="2:19" ht="45" x14ac:dyDescent="0.2">
      <c r="B128" s="83">
        <f t="shared" si="2"/>
        <v>40</v>
      </c>
      <c r="C128" s="23" t="s">
        <v>193</v>
      </c>
      <c r="D128" s="23" t="s">
        <v>195</v>
      </c>
      <c r="E128" s="22" t="s">
        <v>196</v>
      </c>
      <c r="F128" s="22" t="s">
        <v>143</v>
      </c>
      <c r="G128" s="11">
        <v>796</v>
      </c>
      <c r="H128" s="9" t="s">
        <v>57</v>
      </c>
      <c r="I128" s="11">
        <v>44</v>
      </c>
      <c r="J128" s="12">
        <v>37401</v>
      </c>
      <c r="K128" s="10" t="s">
        <v>28</v>
      </c>
      <c r="L128" s="13">
        <v>343950</v>
      </c>
      <c r="M128" s="24" t="s">
        <v>86</v>
      </c>
      <c r="N128" s="24" t="s">
        <v>169</v>
      </c>
      <c r="O128" s="10" t="s">
        <v>58</v>
      </c>
      <c r="P128" s="45" t="s">
        <v>59</v>
      </c>
      <c r="Q128" s="45" t="s">
        <v>29</v>
      </c>
      <c r="R128" s="48" t="s">
        <v>29</v>
      </c>
      <c r="S128" s="13">
        <v>343950</v>
      </c>
    </row>
    <row r="129" spans="2:19" ht="45" x14ac:dyDescent="0.2">
      <c r="B129" s="83">
        <v>19</v>
      </c>
      <c r="C129" s="23" t="s">
        <v>193</v>
      </c>
      <c r="D129" s="30" t="s">
        <v>197</v>
      </c>
      <c r="E129" s="22" t="s">
        <v>201</v>
      </c>
      <c r="F129" s="88" t="s">
        <v>117</v>
      </c>
      <c r="G129" s="11">
        <v>796</v>
      </c>
      <c r="H129" s="9" t="s">
        <v>57</v>
      </c>
      <c r="I129" s="24">
        <v>11</v>
      </c>
      <c r="J129" s="82">
        <v>37401</v>
      </c>
      <c r="K129" s="22" t="s">
        <v>28</v>
      </c>
      <c r="L129" s="61">
        <v>510950</v>
      </c>
      <c r="M129" s="24" t="s">
        <v>86</v>
      </c>
      <c r="N129" s="24" t="s">
        <v>138</v>
      </c>
      <c r="O129" s="10" t="s">
        <v>58</v>
      </c>
      <c r="P129" s="80" t="s">
        <v>59</v>
      </c>
      <c r="Q129" s="45" t="s">
        <v>29</v>
      </c>
      <c r="R129" s="48" t="s">
        <v>29</v>
      </c>
      <c r="S129" s="61">
        <v>510950</v>
      </c>
    </row>
    <row r="130" spans="2:19" ht="45" x14ac:dyDescent="0.2">
      <c r="B130" s="83">
        <v>43</v>
      </c>
      <c r="C130" s="23" t="s">
        <v>193</v>
      </c>
      <c r="D130" s="30" t="s">
        <v>197</v>
      </c>
      <c r="E130" s="22" t="s">
        <v>194</v>
      </c>
      <c r="F130" s="22" t="s">
        <v>143</v>
      </c>
      <c r="G130" s="11">
        <v>796</v>
      </c>
      <c r="H130" s="9" t="s">
        <v>57</v>
      </c>
      <c r="I130" s="11">
        <v>210</v>
      </c>
      <c r="J130" s="12">
        <v>37401</v>
      </c>
      <c r="K130" s="10" t="s">
        <v>28</v>
      </c>
      <c r="L130" s="13">
        <v>450240</v>
      </c>
      <c r="M130" s="24" t="s">
        <v>86</v>
      </c>
      <c r="N130" s="24" t="s">
        <v>176</v>
      </c>
      <c r="O130" s="10" t="s">
        <v>58</v>
      </c>
      <c r="P130" s="45" t="s">
        <v>59</v>
      </c>
      <c r="Q130" s="45" t="s">
        <v>29</v>
      </c>
      <c r="R130" s="48" t="s">
        <v>29</v>
      </c>
      <c r="S130" s="13">
        <v>450240</v>
      </c>
    </row>
    <row r="131" spans="2:19" ht="67.5" x14ac:dyDescent="0.2">
      <c r="B131" s="83">
        <v>44</v>
      </c>
      <c r="C131" s="23" t="s">
        <v>63</v>
      </c>
      <c r="D131" s="23" t="s">
        <v>63</v>
      </c>
      <c r="E131" s="22" t="s">
        <v>66</v>
      </c>
      <c r="F131" s="88" t="s">
        <v>117</v>
      </c>
      <c r="G131" s="11">
        <v>876</v>
      </c>
      <c r="H131" s="23" t="s">
        <v>35</v>
      </c>
      <c r="I131" s="11" t="s">
        <v>27</v>
      </c>
      <c r="J131" s="12">
        <v>37401</v>
      </c>
      <c r="K131" s="10" t="s">
        <v>28</v>
      </c>
      <c r="L131" s="13">
        <v>843700</v>
      </c>
      <c r="M131" s="24" t="s">
        <v>169</v>
      </c>
      <c r="N131" s="93" t="s">
        <v>79</v>
      </c>
      <c r="O131" s="10" t="s">
        <v>50</v>
      </c>
      <c r="P131" s="45" t="s">
        <v>29</v>
      </c>
      <c r="Q131" s="45" t="s">
        <v>29</v>
      </c>
      <c r="R131" s="48" t="s">
        <v>29</v>
      </c>
      <c r="S131" s="13">
        <v>843700</v>
      </c>
    </row>
    <row r="132" spans="2:19" ht="45" x14ac:dyDescent="0.2">
      <c r="B132" s="83">
        <v>45</v>
      </c>
      <c r="C132" s="23" t="s">
        <v>193</v>
      </c>
      <c r="D132" s="30" t="s">
        <v>197</v>
      </c>
      <c r="E132" s="22" t="s">
        <v>204</v>
      </c>
      <c r="F132" s="88" t="s">
        <v>117</v>
      </c>
      <c r="G132" s="11">
        <v>796</v>
      </c>
      <c r="H132" s="9" t="s">
        <v>57</v>
      </c>
      <c r="I132" s="11">
        <v>1</v>
      </c>
      <c r="J132" s="12">
        <v>37401</v>
      </c>
      <c r="K132" s="10" t="s">
        <v>28</v>
      </c>
      <c r="L132" s="13">
        <v>760000</v>
      </c>
      <c r="M132" s="24" t="s">
        <v>169</v>
      </c>
      <c r="N132" s="24" t="s">
        <v>184</v>
      </c>
      <c r="O132" s="10" t="s">
        <v>58</v>
      </c>
      <c r="P132" s="45" t="s">
        <v>59</v>
      </c>
      <c r="Q132" s="45" t="s">
        <v>29</v>
      </c>
      <c r="R132" s="48" t="s">
        <v>29</v>
      </c>
      <c r="S132" s="13">
        <v>760000</v>
      </c>
    </row>
    <row r="133" spans="2:19" ht="45" x14ac:dyDescent="0.2">
      <c r="B133" s="83">
        <v>51</v>
      </c>
      <c r="C133" s="23" t="s">
        <v>193</v>
      </c>
      <c r="D133" s="30" t="s">
        <v>197</v>
      </c>
      <c r="E133" s="22" t="s">
        <v>218</v>
      </c>
      <c r="F133" s="88" t="s">
        <v>117</v>
      </c>
      <c r="G133" s="11">
        <v>796</v>
      </c>
      <c r="H133" s="9" t="s">
        <v>57</v>
      </c>
      <c r="I133" s="11">
        <v>110</v>
      </c>
      <c r="J133" s="12">
        <v>37401</v>
      </c>
      <c r="K133" s="10" t="s">
        <v>28</v>
      </c>
      <c r="L133" s="13">
        <v>700350</v>
      </c>
      <c r="M133" s="24" t="s">
        <v>154</v>
      </c>
      <c r="N133" s="24" t="s">
        <v>118</v>
      </c>
      <c r="O133" s="10" t="s">
        <v>58</v>
      </c>
      <c r="P133" s="45" t="s">
        <v>59</v>
      </c>
      <c r="Q133" s="45" t="s">
        <v>29</v>
      </c>
      <c r="R133" s="48" t="s">
        <v>29</v>
      </c>
      <c r="S133" s="13">
        <v>700350</v>
      </c>
    </row>
    <row r="134" spans="2:19" ht="67.5" x14ac:dyDescent="0.2">
      <c r="B134" s="83">
        <v>52</v>
      </c>
      <c r="C134" s="23" t="s">
        <v>37</v>
      </c>
      <c r="D134" s="23" t="s">
        <v>55</v>
      </c>
      <c r="E134" s="22" t="s">
        <v>56</v>
      </c>
      <c r="F134" s="84" t="s">
        <v>117</v>
      </c>
      <c r="G134" s="24">
        <v>876</v>
      </c>
      <c r="H134" s="23" t="s">
        <v>35</v>
      </c>
      <c r="I134" s="24" t="s">
        <v>27</v>
      </c>
      <c r="J134" s="82">
        <v>37401</v>
      </c>
      <c r="K134" s="22" t="s">
        <v>28</v>
      </c>
      <c r="L134" s="61">
        <v>2357640</v>
      </c>
      <c r="M134" s="24" t="s">
        <v>104</v>
      </c>
      <c r="N134" s="24" t="s">
        <v>105</v>
      </c>
      <c r="O134" s="10" t="s">
        <v>50</v>
      </c>
      <c r="P134" s="80" t="s">
        <v>29</v>
      </c>
      <c r="Q134" s="80" t="s">
        <v>29</v>
      </c>
      <c r="R134" s="81" t="s">
        <v>29</v>
      </c>
      <c r="S134" s="96">
        <v>2357640</v>
      </c>
    </row>
    <row r="135" spans="2:19" ht="56.25" x14ac:dyDescent="0.2">
      <c r="B135" s="83">
        <v>53</v>
      </c>
      <c r="C135" s="23" t="s">
        <v>193</v>
      </c>
      <c r="D135" s="30" t="s">
        <v>197</v>
      </c>
      <c r="E135" s="98" t="s">
        <v>220</v>
      </c>
      <c r="F135" s="99" t="s">
        <v>117</v>
      </c>
      <c r="G135" s="100">
        <v>876</v>
      </c>
      <c r="H135" s="101" t="s">
        <v>35</v>
      </c>
      <c r="I135" s="100">
        <v>1</v>
      </c>
      <c r="J135" s="102">
        <v>37401</v>
      </c>
      <c r="K135" s="22" t="s">
        <v>28</v>
      </c>
      <c r="L135" s="61">
        <v>534978.37</v>
      </c>
      <c r="M135" s="24" t="s">
        <v>228</v>
      </c>
      <c r="N135" s="91" t="s">
        <v>124</v>
      </c>
      <c r="O135" s="10" t="s">
        <v>50</v>
      </c>
      <c r="P135" s="80" t="s">
        <v>29</v>
      </c>
      <c r="Q135" s="80" t="s">
        <v>29</v>
      </c>
      <c r="R135" s="81" t="s">
        <v>29</v>
      </c>
      <c r="S135" s="61">
        <v>534978.37</v>
      </c>
    </row>
    <row r="136" spans="2:19" ht="45" x14ac:dyDescent="0.2">
      <c r="B136" s="83">
        <v>57</v>
      </c>
      <c r="C136" s="23" t="s">
        <v>82</v>
      </c>
      <c r="D136" s="23" t="s">
        <v>246</v>
      </c>
      <c r="E136" s="22" t="s">
        <v>247</v>
      </c>
      <c r="F136" s="88" t="s">
        <v>117</v>
      </c>
      <c r="G136" s="90">
        <v>876</v>
      </c>
      <c r="H136" s="81" t="s">
        <v>35</v>
      </c>
      <c r="I136" s="90">
        <v>1</v>
      </c>
      <c r="J136" s="89">
        <v>37401</v>
      </c>
      <c r="K136" s="22" t="s">
        <v>28</v>
      </c>
      <c r="L136" s="13">
        <v>917160.9</v>
      </c>
      <c r="M136" s="24" t="s">
        <v>243</v>
      </c>
      <c r="N136" s="24" t="s">
        <v>245</v>
      </c>
      <c r="O136" s="10" t="s">
        <v>58</v>
      </c>
      <c r="P136" s="80" t="s">
        <v>59</v>
      </c>
      <c r="Q136" s="80" t="s">
        <v>29</v>
      </c>
      <c r="R136" s="81" t="s">
        <v>29</v>
      </c>
      <c r="S136" s="13">
        <v>917160.9</v>
      </c>
    </row>
    <row r="137" spans="2:19" ht="45" x14ac:dyDescent="0.2">
      <c r="B137" s="83">
        <v>59</v>
      </c>
      <c r="C137" s="23" t="s">
        <v>193</v>
      </c>
      <c r="D137" s="30" t="s">
        <v>197</v>
      </c>
      <c r="E137" s="22" t="s">
        <v>194</v>
      </c>
      <c r="F137" s="88" t="s">
        <v>117</v>
      </c>
      <c r="G137" s="11">
        <v>796</v>
      </c>
      <c r="H137" s="9" t="s">
        <v>57</v>
      </c>
      <c r="I137" s="11">
        <v>140</v>
      </c>
      <c r="J137" s="12">
        <v>37401</v>
      </c>
      <c r="K137" s="10" t="s">
        <v>28</v>
      </c>
      <c r="L137" s="13">
        <v>514600</v>
      </c>
      <c r="M137" s="24" t="s">
        <v>119</v>
      </c>
      <c r="N137" s="24" t="s">
        <v>217</v>
      </c>
      <c r="O137" s="10" t="s">
        <v>58</v>
      </c>
      <c r="P137" s="45" t="s">
        <v>59</v>
      </c>
      <c r="Q137" s="45" t="s">
        <v>29</v>
      </c>
      <c r="R137" s="48" t="s">
        <v>29</v>
      </c>
      <c r="S137" s="13">
        <v>514600</v>
      </c>
    </row>
    <row r="138" spans="2:19" ht="45" x14ac:dyDescent="0.2">
      <c r="B138" s="83">
        <v>62</v>
      </c>
      <c r="C138" s="23" t="s">
        <v>37</v>
      </c>
      <c r="D138" s="23" t="s">
        <v>55</v>
      </c>
      <c r="E138" s="22" t="s">
        <v>56</v>
      </c>
      <c r="F138" s="88" t="s">
        <v>117</v>
      </c>
      <c r="G138" s="11">
        <v>876</v>
      </c>
      <c r="H138" s="9" t="s">
        <v>35</v>
      </c>
      <c r="I138" s="11">
        <v>1</v>
      </c>
      <c r="J138" s="12">
        <v>37401</v>
      </c>
      <c r="K138" s="10" t="s">
        <v>28</v>
      </c>
      <c r="L138" s="61">
        <v>2397600</v>
      </c>
      <c r="M138" s="24" t="s">
        <v>217</v>
      </c>
      <c r="N138" s="24" t="s">
        <v>263</v>
      </c>
      <c r="O138" s="10" t="s">
        <v>58</v>
      </c>
      <c r="P138" s="45" t="s">
        <v>59</v>
      </c>
      <c r="Q138" s="45" t="s">
        <v>29</v>
      </c>
      <c r="R138" s="48" t="s">
        <v>29</v>
      </c>
      <c r="S138" s="61">
        <v>0</v>
      </c>
    </row>
    <row r="139" spans="2:19" ht="11.25" x14ac:dyDescent="0.2">
      <c r="B139" s="8"/>
      <c r="C139" s="23"/>
      <c r="D139" s="23"/>
      <c r="E139" s="103"/>
      <c r="F139" s="103"/>
      <c r="G139" s="104"/>
      <c r="H139" s="105"/>
      <c r="I139" s="104"/>
      <c r="J139" s="106"/>
      <c r="K139" s="10"/>
      <c r="L139" s="13"/>
      <c r="M139" s="24"/>
      <c r="N139" s="24"/>
      <c r="O139" s="10"/>
      <c r="P139" s="45"/>
      <c r="Q139" s="45"/>
      <c r="R139" s="48"/>
      <c r="S139" s="48"/>
    </row>
    <row r="140" spans="2:19" ht="11.45" customHeight="1" x14ac:dyDescent="0.2">
      <c r="L140" s="18">
        <f>SUM(L113:L139)</f>
        <v>35487782.840000004</v>
      </c>
      <c r="S140" s="64">
        <f>SUM(S113:S139)</f>
        <v>26266167.91</v>
      </c>
    </row>
    <row r="144" spans="2:19" ht="11.45" customHeight="1" x14ac:dyDescent="0.2">
      <c r="D144" s="113" t="s">
        <v>36</v>
      </c>
      <c r="E144" s="113"/>
      <c r="F144" s="14" t="s">
        <v>30</v>
      </c>
      <c r="H144" s="113" t="s">
        <v>264</v>
      </c>
      <c r="I144" s="113"/>
    </row>
    <row r="145" spans="2:20" ht="11.45" customHeight="1" x14ac:dyDescent="0.2">
      <c r="D145" s="114" t="s">
        <v>31</v>
      </c>
      <c r="E145" s="114"/>
      <c r="F145" s="14" t="s">
        <v>32</v>
      </c>
      <c r="H145" s="114" t="s">
        <v>33</v>
      </c>
      <c r="I145" s="114"/>
    </row>
    <row r="146" spans="2:20" ht="11.45" customHeight="1" x14ac:dyDescent="0.2">
      <c r="F146" s="14" t="s">
        <v>34</v>
      </c>
    </row>
    <row r="148" spans="2:20" ht="11.45" customHeight="1" x14ac:dyDescent="0.2">
      <c r="B148" s="63" t="s">
        <v>91</v>
      </c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4"/>
      <c r="R148" s="64"/>
    </row>
    <row r="149" spans="2:20" ht="11.45" customHeight="1" x14ac:dyDescent="0.2">
      <c r="B149" s="63"/>
      <c r="C149" s="110" t="s">
        <v>89</v>
      </c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65">
        <f>L84-L63-L83-L68-L67-L69-L64-L70-L71</f>
        <v>15848091478.920002</v>
      </c>
      <c r="P149" s="66" t="s">
        <v>40</v>
      </c>
      <c r="Q149" s="64"/>
      <c r="R149" s="64"/>
    </row>
    <row r="150" spans="2:20" ht="11.45" customHeight="1" x14ac:dyDescent="0.2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4"/>
      <c r="R150" s="64"/>
    </row>
    <row r="151" spans="2:20" ht="11.45" customHeight="1" x14ac:dyDescent="0.2">
      <c r="B151" s="63"/>
      <c r="C151" s="67" t="s">
        <v>94</v>
      </c>
      <c r="D151" s="67"/>
      <c r="E151" s="67"/>
      <c r="F151" s="67"/>
      <c r="G151" s="67"/>
      <c r="H151" s="67"/>
      <c r="I151" s="67"/>
      <c r="J151" s="67"/>
      <c r="K151" s="67"/>
      <c r="L151" s="65">
        <f>L140-L139-L134-L133</f>
        <v>32429792.840000004</v>
      </c>
      <c r="M151" s="66" t="s">
        <v>95</v>
      </c>
      <c r="N151" s="68">
        <f>L151*100/(O149-F154)</f>
        <v>0.2929494221128765</v>
      </c>
      <c r="O151" s="66" t="s">
        <v>48</v>
      </c>
      <c r="P151" s="63"/>
      <c r="Q151" s="64"/>
      <c r="R151" s="64"/>
    </row>
    <row r="152" spans="2:20" ht="11.45" customHeight="1" x14ac:dyDescent="0.2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4"/>
      <c r="R152" s="64"/>
      <c r="S152" s="49"/>
      <c r="T152" s="49"/>
    </row>
    <row r="153" spans="2:20" ht="11.45" customHeight="1" x14ac:dyDescent="0.2">
      <c r="B153" s="66"/>
      <c r="C153" s="67" t="s">
        <v>92</v>
      </c>
      <c r="D153" s="63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2"/>
      <c r="T153" s="49"/>
    </row>
    <row r="154" spans="2:20" ht="11.45" customHeight="1" x14ac:dyDescent="0.2">
      <c r="B154" s="66"/>
      <c r="C154" s="66" t="s">
        <v>93</v>
      </c>
      <c r="D154" s="67"/>
      <c r="E154" s="67"/>
      <c r="F154" s="65">
        <f>F105-L83-L70-L71</f>
        <v>4777991867.1499996</v>
      </c>
      <c r="G154" s="69" t="s">
        <v>45</v>
      </c>
      <c r="H154" s="63"/>
      <c r="I154" s="70"/>
      <c r="J154" s="63"/>
      <c r="K154" s="69"/>
      <c r="L154" s="69"/>
      <c r="M154" s="69"/>
      <c r="N154" s="69"/>
      <c r="O154" s="69"/>
      <c r="P154" s="69"/>
      <c r="Q154" s="69"/>
      <c r="R154" s="71"/>
      <c r="S154" s="49"/>
      <c r="T154" s="49"/>
    </row>
  </sheetData>
  <autoFilter ref="B20:P84"/>
  <mergeCells count="57">
    <mergeCell ref="S17:S19"/>
    <mergeCell ref="S109:S111"/>
    <mergeCell ref="Q17:Q18"/>
    <mergeCell ref="R17:R18"/>
    <mergeCell ref="Q109:Q110"/>
    <mergeCell ref="R109:R110"/>
    <mergeCell ref="B86:R86"/>
    <mergeCell ref="C90:R90"/>
    <mergeCell ref="B91:K91"/>
    <mergeCell ref="C93:R93"/>
    <mergeCell ref="B94:E94"/>
    <mergeCell ref="C96:R96"/>
    <mergeCell ref="B97:K97"/>
    <mergeCell ref="C99:R99"/>
    <mergeCell ref="C104:R104"/>
    <mergeCell ref="C102:N102"/>
    <mergeCell ref="B8:D8"/>
    <mergeCell ref="B9:D9"/>
    <mergeCell ref="B10:D10"/>
    <mergeCell ref="B105:E105"/>
    <mergeCell ref="C88:L88"/>
    <mergeCell ref="B14:D14"/>
    <mergeCell ref="B17:B19"/>
    <mergeCell ref="C17:C19"/>
    <mergeCell ref="D17:D19"/>
    <mergeCell ref="E17:N17"/>
    <mergeCell ref="J18:K18"/>
    <mergeCell ref="L18:L19"/>
    <mergeCell ref="B11:D11"/>
    <mergeCell ref="B12:D12"/>
    <mergeCell ref="B13:D13"/>
    <mergeCell ref="B107:K107"/>
    <mergeCell ref="B109:B111"/>
    <mergeCell ref="C109:C111"/>
    <mergeCell ref="D109:D111"/>
    <mergeCell ref="E109:N109"/>
    <mergeCell ref="O17:O19"/>
    <mergeCell ref="P17:P18"/>
    <mergeCell ref="E18:E19"/>
    <mergeCell ref="F18:F19"/>
    <mergeCell ref="G18:H18"/>
    <mergeCell ref="I18:I19"/>
    <mergeCell ref="M18:N18"/>
    <mergeCell ref="C149:N149"/>
    <mergeCell ref="O109:O111"/>
    <mergeCell ref="P109:P110"/>
    <mergeCell ref="E110:E111"/>
    <mergeCell ref="F110:F111"/>
    <mergeCell ref="G110:H110"/>
    <mergeCell ref="I110:I111"/>
    <mergeCell ref="J110:K110"/>
    <mergeCell ref="L110:L111"/>
    <mergeCell ref="M110:N110"/>
    <mergeCell ref="D144:E144"/>
    <mergeCell ref="H144:I144"/>
    <mergeCell ref="D145:E145"/>
    <mergeCell ref="H145:I145"/>
  </mergeCells>
  <pageMargins left="0.75" right="0.75" top="1" bottom="1" header="0.5" footer="0.5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Александр Григорьевич</dc:creator>
  <cp:lastModifiedBy>Федоров Александр Григорьевич</cp:lastModifiedBy>
  <cp:lastPrinted>2018-01-10T10:52:39Z</cp:lastPrinted>
  <dcterms:created xsi:type="dcterms:W3CDTF">2015-03-14T09:08:35Z</dcterms:created>
  <dcterms:modified xsi:type="dcterms:W3CDTF">2018-11-19T06:18:49Z</dcterms:modified>
</cp:coreProperties>
</file>